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4795" windowHeight="12315" activeTab="0"/>
  </bookViews>
  <sheets>
    <sheet name="事業計画書" sheetId="1" r:id="rId1"/>
    <sheet name="開業資金計画当初コスト" sheetId="2" r:id="rId2"/>
    <sheet name="資金収支表" sheetId="3" r:id="rId3"/>
    <sheet name="予測損益計算書" sheetId="4" r:id="rId4"/>
    <sheet name="公庫創業計画書下書シート①" sheetId="5" r:id="rId5"/>
    <sheet name="公庫創業計画書下書シート②" sheetId="6" r:id="rId6"/>
    <sheet name="起業無料相談のご案内" sheetId="7" r:id="rId7"/>
  </sheets>
  <definedNames/>
  <calcPr fullCalcOnLoad="1"/>
</workbook>
</file>

<file path=xl/comments1.xml><?xml version="1.0" encoding="utf-8"?>
<comments xmlns="http://schemas.openxmlformats.org/spreadsheetml/2006/main">
  <authors>
    <author>Hiroaki Nakano</author>
  </authors>
  <commentList>
    <comment ref="A60" authorId="0">
      <text>
        <r>
          <rPr>
            <b/>
            <sz val="9"/>
            <rFont val="ＭＳ Ｐゴシック"/>
            <family val="3"/>
          </rPr>
          <t>中野裕哲:</t>
        </r>
        <r>
          <rPr>
            <sz val="9"/>
            <rFont val="ＭＳ Ｐゴシック"/>
            <family val="3"/>
          </rPr>
          <t xml:space="preserve">
経営理念と目的、創業者としての人生観、事業の社会貢献性、将来的に目指したい方向性などを記載します。創業者としての「思い」を存分に表現しましょう。読み手から共感を得て、事業に協力してもらうためには、ここは重要です。
</t>
        </r>
      </text>
    </comment>
    <comment ref="A50" authorId="0">
      <text>
        <r>
          <rPr>
            <b/>
            <sz val="9"/>
            <rFont val="ＭＳ Ｐゴシック"/>
            <family val="3"/>
          </rPr>
          <t xml:space="preserve">中野裕哲:
</t>
        </r>
        <r>
          <rPr>
            <sz val="9"/>
            <rFont val="ＭＳ Ｐゴシック"/>
            <family val="3"/>
          </rPr>
          <t>創業融資の審査において、経営者の過去の職業経験や特殊技術、資格などは重視されます。過去の職歴の中でアピールできる点があれば、積極的にアピールするように記載してください。</t>
        </r>
      </text>
    </comment>
    <comment ref="A55" authorId="0">
      <text>
        <r>
          <rPr>
            <b/>
            <sz val="9"/>
            <rFont val="ＭＳ Ｐゴシック"/>
            <family val="3"/>
          </rPr>
          <t>中野裕哲:</t>
        </r>
        <r>
          <rPr>
            <sz val="9"/>
            <rFont val="ＭＳ Ｐゴシック"/>
            <family val="3"/>
          </rPr>
          <t xml:space="preserve">
あなたが起業に踏み出す”きっかけ”はどんなことでしたか？「単にお金儲けがしたかったから」とかではないはず。そのときに感じた「思い」を表現しましょう！</t>
        </r>
      </text>
    </comment>
    <comment ref="B41" authorId="0">
      <text>
        <r>
          <rPr>
            <b/>
            <sz val="9"/>
            <rFont val="ＭＳ Ｐゴシック"/>
            <family val="3"/>
          </rPr>
          <t>中野裕哲:</t>
        </r>
        <r>
          <rPr>
            <sz val="9"/>
            <rFont val="ＭＳ Ｐゴシック"/>
            <family val="3"/>
          </rPr>
          <t xml:space="preserve">
会社名、事業形態（株式会社か個人事業かなど）、代表者、所在地（予定）、従業員数などの基本情報と、創業者としての過去の経験・ノウハウ・技術、起業の動機などを記します。いわば、会社とあなたのプロフィールのようなものです。</t>
        </r>
      </text>
    </comment>
    <comment ref="B68" authorId="0">
      <text>
        <r>
          <rPr>
            <b/>
            <sz val="9"/>
            <rFont val="ＭＳ Ｐゴシック"/>
            <family val="3"/>
          </rPr>
          <t>中野裕哲:</t>
        </r>
        <r>
          <rPr>
            <sz val="9"/>
            <rFont val="ＭＳ Ｐゴシック"/>
            <family val="3"/>
          </rPr>
          <t xml:space="preserve">
事業内容・アピールポイント、顧客ターゲット層に対してどのようなサービスや商品を提供するのかを記します。提供する商品・サービスの販売・提供方法とその特徴、それらがターゲット客層にマッチしている理由、事業の本質的要素、将来目標なども必要です。ここでは事業全体の概要をわかりやすく記載します。
また、事業をいくつか並行して展開していく場合、事業1、事業2、事業3と、別々に記載していきましょう。</t>
        </r>
      </text>
    </comment>
    <comment ref="B93" authorId="0">
      <text>
        <r>
          <rPr>
            <b/>
            <sz val="9"/>
            <rFont val="ＭＳ Ｐゴシック"/>
            <family val="3"/>
          </rPr>
          <t>中野裕哲:</t>
        </r>
        <r>
          <rPr>
            <sz val="9"/>
            <rFont val="ＭＳ Ｐゴシック"/>
            <family val="3"/>
          </rPr>
          <t xml:space="preserve">
市場環境の調査状況、そのなかでの当商品・サービスのニーズと売れる理由、競合他社の商品と自社の商品との位置づけ、自社商品・サービスが他社にない独自性・新規性・優れている点、それが顧客にとってどのようにメリットがあるのか、その特色を発揮するためにどのようなノウハウ・裏付けがあるのかを記載します。また、ここでターゲット客層を絞り込み、鮮明化します。</t>
        </r>
      </text>
    </comment>
    <comment ref="A106" authorId="0">
      <text>
        <r>
          <rPr>
            <b/>
            <sz val="9"/>
            <rFont val="ＭＳ Ｐゴシック"/>
            <family val="3"/>
          </rPr>
          <t>中野裕哲:</t>
        </r>
        <r>
          <rPr>
            <sz val="9"/>
            <rFont val="ＭＳ Ｐゴシック"/>
            <family val="3"/>
          </rPr>
          <t xml:space="preserve">
原価も考慮しながら、顧客ターゲット層に受け入れられる価格を設定します。その価格の経営戦略的な意味を記載します。
</t>
        </r>
      </text>
    </comment>
    <comment ref="B110" authorId="0">
      <text>
        <r>
          <rPr>
            <b/>
            <sz val="9"/>
            <rFont val="ＭＳ Ｐゴシック"/>
            <family val="3"/>
          </rPr>
          <t>中野裕哲:</t>
        </r>
        <r>
          <rPr>
            <sz val="9"/>
            <rFont val="ＭＳ Ｐゴシック"/>
            <family val="3"/>
          </rPr>
          <t xml:space="preserve">
絞り込んだターゲット顧客層に対して、どのようなアプローチで、どのような商品を売っていくのかを検討し記載します。また、販売回収条件、営業時間などに関しても検討します。</t>
        </r>
      </text>
    </comment>
    <comment ref="B119" authorId="0">
      <text>
        <r>
          <rPr>
            <b/>
            <sz val="9"/>
            <rFont val="ＭＳ Ｐゴシック"/>
            <family val="3"/>
          </rPr>
          <t>中野裕哲:</t>
        </r>
        <r>
          <rPr>
            <sz val="9"/>
            <rFont val="ＭＳ Ｐゴシック"/>
            <family val="3"/>
          </rPr>
          <t xml:space="preserve">
どのような商品を、どこから、どのタイミングで仕入れるか、必要な商品を安定的・計画的に仕入れることが可能なのかを記載します。仕入れに関する支払条件なども加えましょう。</t>
        </r>
      </text>
    </comment>
    <comment ref="B124" authorId="0">
      <text>
        <r>
          <rPr>
            <b/>
            <sz val="9"/>
            <rFont val="ＭＳ Ｐゴシック"/>
            <family val="3"/>
          </rPr>
          <t>中野裕哲:</t>
        </r>
        <r>
          <rPr>
            <sz val="9"/>
            <rFont val="ＭＳ Ｐゴシック"/>
            <family val="3"/>
          </rPr>
          <t xml:space="preserve">
事業を行う上で問題となりうる点、リスクの可能性、その解決方法を記載します。</t>
        </r>
      </text>
    </comment>
    <comment ref="B129" authorId="0">
      <text>
        <r>
          <rPr>
            <b/>
            <sz val="9"/>
            <rFont val="ＭＳ Ｐゴシック"/>
            <family val="3"/>
          </rPr>
          <t>中野裕哲:</t>
        </r>
        <r>
          <rPr>
            <sz val="9"/>
            <rFont val="ＭＳ Ｐゴシック"/>
            <family val="3"/>
          </rPr>
          <t xml:space="preserve">
商品・サービスの品質、技術、価格、ブランド、販売方法などについて、当社の強み、弱み、それと比較して競合他社はどうなのかを表にして、総合的に分析します。</t>
        </r>
      </text>
    </comment>
    <comment ref="B144" authorId="0">
      <text>
        <r>
          <rPr>
            <b/>
            <sz val="9"/>
            <rFont val="ＭＳ Ｐゴシック"/>
            <family val="3"/>
          </rPr>
          <t>中野裕哲:</t>
        </r>
        <r>
          <rPr>
            <sz val="9"/>
            <rFont val="ＭＳ Ｐゴシック"/>
            <family val="3"/>
          </rPr>
          <t xml:space="preserve">
事業を行う上での当初の組織体制、事業を進めるなかで必要となっていく人員、募集方法、雇用形態、待遇条件などを記載します。
雇用創出効果がある事業なら、公的融資の審査上、有利になります。</t>
        </r>
      </text>
    </comment>
    <comment ref="B150" authorId="0">
      <text>
        <r>
          <rPr>
            <b/>
            <sz val="9"/>
            <rFont val="ＭＳ Ｐゴシック"/>
            <family val="3"/>
          </rPr>
          <t>中野裕哲:</t>
        </r>
        <r>
          <rPr>
            <sz val="9"/>
            <rFont val="ＭＳ Ｐゴシック"/>
            <family val="3"/>
          </rPr>
          <t xml:space="preserve">
起業までの準備スケジュール、起業後に事業を軌道に乗せるまでのスケジュールなどを総合的に検討し記載します。
あなた起業スケジュールに合わせて、年月の項目は修正してください。</t>
        </r>
      </text>
    </comment>
    <comment ref="B159" authorId="0">
      <text>
        <r>
          <rPr>
            <b/>
            <sz val="9"/>
            <rFont val="ＭＳ Ｐゴシック"/>
            <family val="3"/>
          </rPr>
          <t>中野裕哲:</t>
        </r>
        <r>
          <rPr>
            <sz val="9"/>
            <rFont val="ＭＳ Ｐゴシック"/>
            <family val="3"/>
          </rPr>
          <t xml:space="preserve">
出資者、借入先、顧客、仕入先、技術・ノウハウ提供先、顧問など、事業に協力してもらえる協力者を検討し記載します。
ここは想像以上に重要です。
起業後の経営を誰がサポートしていくのか。
金融機関としてもしっかりとサポートを受ける体制が整っているほど、貸しやすくなります。</t>
        </r>
      </text>
    </comment>
    <comment ref="B170" authorId="0">
      <text>
        <r>
          <rPr>
            <b/>
            <sz val="9"/>
            <rFont val="ＭＳ Ｐゴシック"/>
            <family val="3"/>
          </rPr>
          <t>中野裕哲:</t>
        </r>
        <r>
          <rPr>
            <sz val="9"/>
            <rFont val="ＭＳ Ｐゴシック"/>
            <family val="3"/>
          </rPr>
          <t xml:space="preserve">
商品・事業別に年ごと月ごとの売上数量、売上高、粗利益などを予測し、表に落とし込み記載します。
1期目は軌道に載せるために特に重要な期間。
そのため、月ごとに書きましょう。
別シートの「予測損益計算書」の数字と
一致させる必要があります。</t>
        </r>
      </text>
    </comment>
  </commentList>
</comments>
</file>

<file path=xl/comments2.xml><?xml version="1.0" encoding="utf-8"?>
<comments xmlns="http://schemas.openxmlformats.org/spreadsheetml/2006/main">
  <authors>
    <author>Hiroaki Nakano</author>
  </authors>
  <commentList>
    <comment ref="B1" authorId="0">
      <text>
        <r>
          <rPr>
            <b/>
            <sz val="9"/>
            <rFont val="ＭＳ Ｐゴシック"/>
            <family val="3"/>
          </rPr>
          <t>中野裕哲:</t>
        </r>
        <r>
          <rPr>
            <sz val="9"/>
            <rFont val="ＭＳ Ｐゴシック"/>
            <family val="3"/>
          </rPr>
          <t xml:space="preserve">
起業当初に必要な設備、備品、店舗・事務所などの借入費用、内装工事費、仕入れ費用・ホームーページ作成費などを記載していきます。
それぞれ、根拠となる見積書も入手しながら記載していきましょう。
契約前の賃貸不動産物件については、チラシでＯＫです。
</t>
        </r>
      </text>
    </comment>
  </commentList>
</comments>
</file>

<file path=xl/sharedStrings.xml><?xml version="1.0" encoding="utf-8"?>
<sst xmlns="http://schemas.openxmlformats.org/spreadsheetml/2006/main" count="365" uniqueCount="278">
  <si>
    <t>項目</t>
  </si>
  <si>
    <t>その他</t>
  </si>
  <si>
    <t>小計</t>
  </si>
  <si>
    <t>内外装工事</t>
  </si>
  <si>
    <t>内外装工事費</t>
  </si>
  <si>
    <t>設備機器</t>
  </si>
  <si>
    <t>備品等</t>
  </si>
  <si>
    <t>レジ</t>
  </si>
  <si>
    <t>金庫</t>
  </si>
  <si>
    <t>冷蔵庫</t>
  </si>
  <si>
    <t>合計</t>
  </si>
  <si>
    <t>礼金</t>
  </si>
  <si>
    <t>仲介手数料</t>
  </si>
  <si>
    <t>保険料</t>
  </si>
  <si>
    <t>法人設立</t>
  </si>
  <si>
    <t>材料</t>
  </si>
  <si>
    <t>商品A</t>
  </si>
  <si>
    <t>商品B</t>
  </si>
  <si>
    <t>チラシ作成・印刷</t>
  </si>
  <si>
    <t>チラシ配布</t>
  </si>
  <si>
    <t>ホームページ作成</t>
  </si>
  <si>
    <t>内容・発注先等</t>
  </si>
  <si>
    <t>費用</t>
  </si>
  <si>
    <t>保証金</t>
  </si>
  <si>
    <t>店舗・事務所</t>
  </si>
  <si>
    <t>店舗用什器</t>
  </si>
  <si>
    <t>プリンタ複合機</t>
  </si>
  <si>
    <t>店舗・事務所関連</t>
  </si>
  <si>
    <t>設立手数料・印紙代等</t>
  </si>
  <si>
    <t>当初コスト（設備資金）</t>
  </si>
  <si>
    <t>当初コスト（その他）</t>
  </si>
  <si>
    <t>広告宣伝費</t>
  </si>
  <si>
    <t>甲社見積書</t>
  </si>
  <si>
    <t>乙社見積書</t>
  </si>
  <si>
    <t>電話機・電話設備</t>
  </si>
  <si>
    <t>材料・商品仕入れ</t>
  </si>
  <si>
    <t>月</t>
  </si>
  <si>
    <t>計</t>
  </si>
  <si>
    <t>役員報酬</t>
  </si>
  <si>
    <t>法定福利費</t>
  </si>
  <si>
    <t>旅費交通費</t>
  </si>
  <si>
    <t>地代家賃</t>
  </si>
  <si>
    <t>会議費</t>
  </si>
  <si>
    <t>消耗品費</t>
  </si>
  <si>
    <t>新聞図書費</t>
  </si>
  <si>
    <t>支払利息</t>
  </si>
  <si>
    <t>○○太郎</t>
  </si>
  <si>
    <t>△△花子</t>
  </si>
  <si>
    <t>従業員給与</t>
  </si>
  <si>
    <t>外注費</t>
  </si>
  <si>
    <t>通信費</t>
  </si>
  <si>
    <t>広告宣伝費</t>
  </si>
  <si>
    <t>水道光熱費</t>
  </si>
  <si>
    <t>交際費</t>
  </si>
  <si>
    <t>保険料</t>
  </si>
  <si>
    <t>業務委託費</t>
  </si>
  <si>
    <t>諸会費</t>
  </si>
  <si>
    <t>租税公課</t>
  </si>
  <si>
    <t>リース料</t>
  </si>
  <si>
    <t>出資・借入</t>
  </si>
  <si>
    <t>返済</t>
  </si>
  <si>
    <t>繰越残高</t>
  </si>
  <si>
    <t>売上入金</t>
  </si>
  <si>
    <t>店舗販売（現金）</t>
  </si>
  <si>
    <t>ネット販売（振込）</t>
  </si>
  <si>
    <t>ネット販売（ｶｰﾄﾞ）</t>
  </si>
  <si>
    <t>支払報酬料（顧問料）</t>
  </si>
  <si>
    <t>支払報酬料（臨時）</t>
  </si>
  <si>
    <t>雑費</t>
  </si>
  <si>
    <t>収支</t>
  </si>
  <si>
    <t>支出計</t>
  </si>
  <si>
    <t>～3</t>
  </si>
  <si>
    <t>当初コスト設備（別紙）</t>
  </si>
  <si>
    <t>当初コストその他（別紙）</t>
  </si>
  <si>
    <t>パソコン</t>
  </si>
  <si>
    <t>前払賃料</t>
  </si>
  <si>
    <t>創業当初</t>
  </si>
  <si>
    <t>軌道に乗った後</t>
  </si>
  <si>
    <t>（●年●月頃）</t>
  </si>
  <si>
    <t>＜創業当初＞</t>
  </si>
  <si>
    <t>②</t>
  </si>
  <si>
    <t>人件費</t>
  </si>
  <si>
    <t>支払利息</t>
  </si>
  <si>
    <t>その他</t>
  </si>
  <si>
    <t>経　　　費</t>
  </si>
  <si>
    <t>売　上　高　①</t>
  </si>
  <si>
    <t>売 上 原 価 ②</t>
  </si>
  <si>
    <t>（仕　入　高）</t>
  </si>
  <si>
    <t>家賃</t>
  </si>
  <si>
    <t>合計</t>
  </si>
  <si>
    <t>合　計③</t>
  </si>
  <si>
    <t>（単位：万円）</t>
  </si>
  <si>
    <t>③</t>
  </si>
  <si>
    <t>＜軌道に乗った後＞</t>
  </si>
  <si>
    <t>①</t>
  </si>
  <si>
    <t>③</t>
  </si>
  <si>
    <t>利益①-②-③</t>
  </si>
  <si>
    <t>減価償却費</t>
  </si>
  <si>
    <t>５　事業の見通し（月平均）</t>
  </si>
  <si>
    <t>親、兄弟、知人、友人等からの借入</t>
  </si>
  <si>
    <t>(内訳・返済方法)</t>
  </si>
  <si>
    <t>４ 必要な資金と調達の方法</t>
  </si>
  <si>
    <t xml:space="preserve">必 要 な 資 金 金 額 </t>
  </si>
  <si>
    <t>調 達 の 方 法 金 額</t>
  </si>
  <si>
    <t>金額</t>
  </si>
  <si>
    <t>自己資金</t>
  </si>
  <si>
    <t>設備資金</t>
  </si>
  <si>
    <t>運転資金</t>
  </si>
  <si>
    <t>日本政策金融公庫からの借入</t>
  </si>
  <si>
    <t>他の金融期間からの借入</t>
  </si>
  <si>
    <t>（単位：円）</t>
  </si>
  <si>
    <t>売上</t>
  </si>
  <si>
    <t>仕入</t>
  </si>
  <si>
    <t>A商品</t>
  </si>
  <si>
    <t>B商品</t>
  </si>
  <si>
    <t>損益</t>
  </si>
  <si>
    <t>損益累計</t>
  </si>
  <si>
    <t>店舗販売</t>
  </si>
  <si>
    <t>ネット販売A</t>
  </si>
  <si>
    <t>ネット販売B</t>
  </si>
  <si>
    <t>販売費・一般管理費・利息</t>
  </si>
  <si>
    <t>仕入</t>
  </si>
  <si>
    <t>売上総利益</t>
  </si>
  <si>
    <t>株式会社○○</t>
  </si>
  <si>
    <t>事　業　計　画　書</t>
  </si>
  <si>
    <t>株式会社○○</t>
  </si>
  <si>
    <t>会社名</t>
  </si>
  <si>
    <t>事業形態</t>
  </si>
  <si>
    <t>代表者</t>
  </si>
  <si>
    <t>従業員数</t>
  </si>
  <si>
    <t>本店所在地</t>
  </si>
  <si>
    <t>設立年月日</t>
  </si>
  <si>
    <t>資本金</t>
  </si>
  <si>
    <t>株式会社、合同会社、その他法人（　　　　　　）、個人事業</t>
  </si>
  <si>
    <t>○○太郎</t>
  </si>
  <si>
    <t>役員2名、従業員1名</t>
  </si>
  <si>
    <t>500万円</t>
  </si>
  <si>
    <t>経営理念、事業の目的、将来ビジョンなど</t>
  </si>
  <si>
    <t>起業の動機について</t>
  </si>
  <si>
    <t>代表者の過去の経験、ノウハウ、技術などについて</t>
  </si>
  <si>
    <t>事業１</t>
  </si>
  <si>
    <t>概要・コンセプト</t>
  </si>
  <si>
    <t>事業２</t>
  </si>
  <si>
    <t>事業３</t>
  </si>
  <si>
    <t>市場環境の調査状況、ニーズについて</t>
  </si>
  <si>
    <t>ターゲット顧客</t>
  </si>
  <si>
    <t>ターゲット顧客層</t>
  </si>
  <si>
    <t>USP（売りは何か？他とどこが違うのか。独自性、新規性、優れた特徴は？）</t>
  </si>
  <si>
    <t>当社</t>
  </si>
  <si>
    <t>ニーズ</t>
  </si>
  <si>
    <t>販売方法</t>
  </si>
  <si>
    <t>プロモーション</t>
  </si>
  <si>
    <t>強み、弱み</t>
  </si>
  <si>
    <t>ブランド</t>
  </si>
  <si>
    <t>商品・サービスの質</t>
  </si>
  <si>
    <t>価格</t>
  </si>
  <si>
    <t>重要成功要因</t>
  </si>
  <si>
    <t>マーケティング戦略・販売方法について</t>
  </si>
  <si>
    <t>販売回収条件</t>
  </si>
  <si>
    <t>営業時間</t>
  </si>
  <si>
    <t>仕入方法（生産方法）</t>
  </si>
  <si>
    <t>支払条件</t>
  </si>
  <si>
    <t>事業上の問題点・リスク</t>
  </si>
  <si>
    <t>募集方法</t>
  </si>
  <si>
    <t>H○○年</t>
  </si>
  <si>
    <t>4月</t>
  </si>
  <si>
    <t>6月</t>
  </si>
  <si>
    <t>6月</t>
  </si>
  <si>
    <t>日程</t>
  </si>
  <si>
    <t>項目</t>
  </si>
  <si>
    <t>10月</t>
  </si>
  <si>
    <t>10月</t>
  </si>
  <si>
    <t>3月</t>
  </si>
  <si>
    <t>3月</t>
  </si>
  <si>
    <t>8月</t>
  </si>
  <si>
    <t>8月</t>
  </si>
  <si>
    <t>税理士顧問</t>
  </si>
  <si>
    <t>社労士顧問</t>
  </si>
  <si>
    <t>コンサルタント</t>
  </si>
  <si>
    <t>出資者</t>
  </si>
  <si>
    <t>借入先</t>
  </si>
  <si>
    <t>技術・ノウハウ提供</t>
  </si>
  <si>
    <t>顧客開拓協力</t>
  </si>
  <si>
    <t>仕入先開拓協力</t>
  </si>
  <si>
    <t>第1期</t>
  </si>
  <si>
    <t>第2期</t>
  </si>
  <si>
    <t>第3期</t>
  </si>
  <si>
    <t>平成○○年3月期</t>
  </si>
  <si>
    <t>平成○1年3月期</t>
  </si>
  <si>
    <t>平成○2年3月期</t>
  </si>
  <si>
    <t>事業・商品名</t>
  </si>
  <si>
    <t>原価</t>
  </si>
  <si>
    <t>粗利益</t>
  </si>
  <si>
    <t>数量</t>
  </si>
  <si>
    <t>売上高</t>
  </si>
  <si>
    <t>5月</t>
  </si>
  <si>
    <t>7月</t>
  </si>
  <si>
    <t>9月</t>
  </si>
  <si>
    <t>11月</t>
  </si>
  <si>
    <t>12月</t>
  </si>
  <si>
    <t>1月</t>
  </si>
  <si>
    <t>2月</t>
  </si>
  <si>
    <t>7月</t>
  </si>
  <si>
    <t>9月</t>
  </si>
  <si>
    <t>11月</t>
  </si>
  <si>
    <t>12月</t>
  </si>
  <si>
    <t>1月</t>
  </si>
  <si>
    <t>2月</t>
  </si>
  <si>
    <t>競合A社</t>
  </si>
  <si>
    <t>競合B社</t>
  </si>
  <si>
    <t>技術</t>
  </si>
  <si>
    <t>資本金、規模</t>
  </si>
  <si>
    <t>売上、数量など</t>
  </si>
  <si>
    <t>東京都○○区○○１－１－１</t>
  </si>
  <si>
    <t>販売・提供価格とその意味</t>
  </si>
  <si>
    <t>人事労務</t>
  </si>
  <si>
    <t>事業</t>
  </si>
  <si>
    <t>届出・許認可</t>
  </si>
  <si>
    <t>ﾌﾟﾛﾓｰｼｮﾝ</t>
  </si>
  <si>
    <t>財務</t>
  </si>
  <si>
    <t>その解決方法</t>
  </si>
  <si>
    <t>人員体制・募集時期・雇用形態・待遇条件</t>
  </si>
  <si>
    <t>（単位：個・千円）</t>
  </si>
  <si>
    <t>（単位：個・千円）</t>
  </si>
  <si>
    <t>第1期（平成○○年3月期）月別</t>
  </si>
  <si>
    <t>■企業概要</t>
  </si>
  <si>
    <t>■経営理念、事業の目的、将来ビジョン</t>
  </si>
  <si>
    <t>■事業の概要、コンセプト</t>
  </si>
  <si>
    <t>■市場環境と商品・サービスの特徴</t>
  </si>
  <si>
    <t>■販売・提供価格</t>
  </si>
  <si>
    <t>■マーケティング戦略・販売方法</t>
  </si>
  <si>
    <t>■仕入方法（生産方法）</t>
  </si>
  <si>
    <t>■事業上の問題点・リスク</t>
  </si>
  <si>
    <t>■競合他社のとの比較</t>
  </si>
  <si>
    <t>■組織・人員計画</t>
  </si>
  <si>
    <t>■事業スケジュール</t>
  </si>
  <si>
    <t>■協力者（企業）・支援者</t>
  </si>
  <si>
    <t>■事業・商品別売上利益計画</t>
  </si>
  <si>
    <t>■開業資金計画</t>
  </si>
  <si>
    <t>■資金収支計画表</t>
  </si>
  <si>
    <t>■予測損益計算書</t>
  </si>
  <si>
    <t>○日締め翌月○日回収、現金入金</t>
  </si>
  <si>
    <t>○日締め翌々月○日支払、現金振込</t>
  </si>
  <si>
    <t>A.M.○:00　～　P.M.○:00</t>
  </si>
  <si>
    <t>※起業コンサルタントⓇは株式会社Ｖ-Ｓｐｉｒｉｔｓの登録商標です（商標登録番号5353723号）</t>
  </si>
  <si>
    <t>■起業に関する無料相談は以下で行っております。</t>
  </si>
  <si>
    <t>http://profile.dreamgate.gr.jp/consul/pro/vspirits</t>
  </si>
  <si>
    <t>★★★★★じっくり面談1時間（無料）</t>
  </si>
  <si>
    <t>経済産業省後援 DREAM GATE</t>
  </si>
  <si>
    <t>池袋（東京）まで足を運んでいただける方は…</t>
  </si>
  <si>
    <t>お時間のない方には…</t>
  </si>
  <si>
    <t>★★★★★お手軽メール相談（無料）</t>
  </si>
  <si>
    <t>一日も早く起業したい人が「やっておくべきこと・知っておくべきこと」</t>
  </si>
  <si>
    <t>amazon、全国の書店などで好評発売中！</t>
  </si>
  <si>
    <t>　　↓　↓　↓</t>
  </si>
  <si>
    <t>※本事業計画書フォーマット等を無断で商用利用することはご遠慮ください。</t>
  </si>
  <si>
    <t>amazonでのご注文はコチラ</t>
  </si>
  <si>
    <t>http://p.tl/85qP</t>
  </si>
  <si>
    <t>■起業コンサルＶ－Ｓｐｉｒｉｔｓのご案内</t>
  </si>
  <si>
    <t>「起業は初めてで、わからないことばかりで不安」、「自分のケースの場合、どうなるのだろう？」そう感じた方もいらっしゃるのではないでしょうか。</t>
  </si>
  <si>
    <t>1つの解決策として税理士やコンサルタントを相談できる体制を作ることがあります。起業の際の賢い選択肢の１つといえるでしょう。</t>
  </si>
  <si>
    <t>●起業相談●個人事業か会社設立かの選択●会社設立サポート●創業融資・助成金・補助金の獲得サポート</t>
  </si>
  <si>
    <t>●税務署、年金事務所などへの届出書類の作成・提出●経理税務体制の確立●節税対策</t>
  </si>
  <si>
    <t>●人事労務●許認可●契約書成●ホームページ・ランディングページなどＷｅｂサイトの構築</t>
  </si>
  <si>
    <t>●名刺・チラシなどのデザイン、ＳＥＯ、リスティング広告など集客・マーケティングの支援</t>
  </si>
  <si>
    <t>●物件探しなどのアドバイス●法律相談</t>
  </si>
  <si>
    <t>～専門家に相談、依頼できる内容</t>
  </si>
  <si>
    <t>中野　裕哲（なかの　ひろあき）</t>
  </si>
  <si>
    <t>起業コンサルタント（Ｒ）、税理士、特定社会保険労務士、行政書士、ファイナンシャルプランナー（ＣＦＰ（Ｒ）、一級ファイナンシャルプランニング技能士）。</t>
  </si>
  <si>
    <t>起業コンサルＶ-Ｓｐｉｒｉｔｓグループ代表。税理士法人・社会保険労務士法人・行政書士法人Ｖ-Ｓｐｉｒｉｔｓ代表社員。株式会社Ｖ－Ｓｐｉｒｉｔｓ・Ｖ－Ｓｐｉｒｉｔｓ経営戦略研究所株式会社代表取締役。</t>
  </si>
  <si>
    <t>起業家支援をライフワークとし、起業準備から起業後の経営に至るまで、窓口ひとつでまるごと支援する「まるごと起業支援ドットコム」を主催。</t>
  </si>
  <si>
    <t>「起業支援を通して、この国を挑戦者であふれる国にしたい！日本を元気にしたい！」という理念のもと、年間約200件の起業相談を無料で受け、多くの起業家を世に送り出している。</t>
  </si>
  <si>
    <t>日本最大級の起業支援ポータルサイト経済産業省後援DREAM GATEにて3年連続相談件数日本一。最優秀賞他8部門で受賞。起業の最前線、現場での支援経験に基づく独自の起業・独立ノウハウに定評がある。</t>
  </si>
  <si>
    <t>■起業コンサルＶ－Ｓｐｉｒｉｔｓグループ代表</t>
  </si>
  <si>
    <t>All About「起業・会社設立のノウハウ」(オールアバウト社）にて公式記事執筆を担当。その他、ＴＶ、雑誌、新聞等の各種メディアにて起業に関する解説実績多数。</t>
  </si>
  <si>
    <t>著書・監修書は「一日も早く起業したい人が『やっておくべきこと・知っておくべきこと』」（明日香出版社）、「オールカラー個人事業の始め方」（西東社）、「オールカラー　一番わかる会社設立と運営のしかた」（西東社）など多数。</t>
  </si>
  <si>
    <t>専門分野はビジネスプランのブラッシュアップ、事業計画書作成指導、創業融資、助成金・補助金の獲得支援、税務会計、人事労務、会社設立、許認可サポートなど。</t>
  </si>
  <si>
    <t>その他にもオフィス・店舗物件探し、ブランディング、マーケティング、メディア戦略、出版戦略、集客・販促などのアドバイス、人脈の紹介まで行う。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</si>
</sst>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color theme="1"/>
      <name val="Calibri"/>
      <family val="3"/>
    </font>
    <font>
      <sz val="11"/>
      <color indexed="8"/>
      <name val="ＭＳ Ｐゴシック"/>
      <family val="3"/>
    </font>
    <font>
      <sz val="10"/>
      <name val="ＭＳ Ｐゴシック"/>
      <family val="3"/>
    </font>
    <font>
      <sz val="6"/>
      <name val="ＭＳ Ｐゴシック"/>
      <family val="3"/>
    </font>
    <font>
      <b/>
      <sz val="11"/>
      <name val="ＭＳ Ｐゴシック"/>
      <family val="3"/>
    </font>
    <font>
      <sz val="11"/>
      <name val="ＭＳ Ｐゴシック"/>
      <family val="3"/>
    </font>
    <font>
      <b/>
      <sz val="11"/>
      <color indexed="10"/>
      <name val="ＭＳ Ｐゴシック"/>
      <family val="3"/>
    </font>
    <font>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7"/>
      <name val="ＭＳ Ｐゴシック"/>
      <family val="3"/>
    </font>
    <font>
      <sz val="16"/>
      <color indexed="8"/>
      <name val="ＭＳ Ｐゴシック"/>
      <family val="3"/>
    </font>
    <font>
      <sz val="14"/>
      <color indexed="8"/>
      <name val="ＭＳ Ｐゴシック"/>
      <family val="3"/>
    </font>
    <font>
      <sz val="20"/>
      <color indexed="8"/>
      <name val="ＭＳ Ｐゴシック"/>
      <family val="3"/>
    </font>
    <font>
      <sz val="18"/>
      <color indexed="8"/>
      <name val="ＭＳ Ｐゴシック"/>
      <family val="3"/>
    </font>
    <font>
      <u val="single"/>
      <sz val="11"/>
      <color indexed="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00B050"/>
      <name val="ＭＳ Ｐゴシック"/>
      <family val="3"/>
    </font>
    <font>
      <sz val="16"/>
      <color theme="1"/>
      <name val="Calibri"/>
      <family val="3"/>
    </font>
    <font>
      <sz val="14"/>
      <color theme="1"/>
      <name val="Calibri"/>
      <family val="3"/>
    </font>
    <font>
      <sz val="20"/>
      <color theme="1"/>
      <name val="Calibri"/>
      <family val="3"/>
    </font>
    <font>
      <sz val="18"/>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rgb="FFFFFF00"/>
        <bgColor indexed="64"/>
      </patternFill>
    </fill>
    <fill>
      <patternFill patternType="solid">
        <fgColor theme="0" tint="-0.1499900072813034"/>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medium"/>
      <top style="medium"/>
      <bottom/>
    </border>
    <border>
      <left/>
      <right style="thin"/>
      <top style="medium"/>
      <bottom/>
    </border>
    <border>
      <left style="thin"/>
      <right style="thin"/>
      <top style="medium"/>
      <bottom/>
    </border>
    <border>
      <left style="thin"/>
      <right style="medium"/>
      <top style="medium"/>
      <bottom style="thin"/>
    </border>
    <border>
      <left style="thin"/>
      <right style="medium"/>
      <top/>
      <bottom style="thin"/>
    </border>
    <border>
      <left style="thin"/>
      <right style="medium"/>
      <top style="thin"/>
      <bottom style="thin"/>
    </border>
    <border>
      <left style="medium"/>
      <right style="thin"/>
      <top style="medium"/>
      <bottom style="thin"/>
    </border>
    <border>
      <left/>
      <right style="thin"/>
      <top style="medium"/>
      <bottom style="thin"/>
    </border>
    <border>
      <left style="thin"/>
      <right style="thin"/>
      <top style="medium"/>
      <bottom style="thin"/>
    </border>
    <border>
      <left style="medium"/>
      <right style="thin"/>
      <top/>
      <bottom style="thin"/>
    </border>
    <border>
      <left/>
      <right style="thin"/>
      <top/>
      <bottom style="thin"/>
    </border>
    <border>
      <left style="thin"/>
      <right style="thin"/>
      <top>
        <color indexed="63"/>
      </top>
      <bottom style="thin"/>
    </border>
    <border>
      <left style="medium"/>
      <right style="thin"/>
      <top style="thin"/>
      <bottom style="thin"/>
    </border>
    <border>
      <left>
        <color indexed="63"/>
      </left>
      <right style="thin"/>
      <top style="thin"/>
      <bottom style="thin"/>
    </border>
    <border>
      <left style="thin"/>
      <right style="thin"/>
      <top style="thin"/>
      <bottom style="thin"/>
    </border>
    <border>
      <left/>
      <right style="medium"/>
      <top style="thin"/>
      <bottom style="medium"/>
    </border>
    <border>
      <left style="medium"/>
      <right style="thin"/>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right style="thin"/>
      <top style="thin"/>
      <bottom/>
    </border>
    <border>
      <left style="thin"/>
      <right style="thin"/>
      <top style="thin"/>
      <bottom>
        <color indexed="63"/>
      </bottom>
    </border>
    <border>
      <left style="thin"/>
      <right style="medium"/>
      <top style="thin"/>
      <bottom/>
    </border>
    <border>
      <left style="medium"/>
      <right style="thin"/>
      <top style="medium"/>
      <bottom style="medium"/>
    </border>
    <border>
      <left style="medium"/>
      <right style="thin"/>
      <top>
        <color indexed="63"/>
      </top>
      <bottom style="medium"/>
    </border>
    <border>
      <left/>
      <right style="thin"/>
      <top style="medium"/>
      <bottom style="medium"/>
    </border>
    <border>
      <left style="thin"/>
      <right style="thin"/>
      <top style="medium"/>
      <bottom style="medium"/>
    </border>
    <border>
      <left style="thin"/>
      <right style="medium"/>
      <top style="medium"/>
      <bottom style="medium"/>
    </border>
    <border>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top style="medium"/>
      <bottom style="medium"/>
    </border>
    <border>
      <left/>
      <right>
        <color indexed="63"/>
      </right>
      <top style="medium"/>
      <bottom style="medium"/>
    </border>
    <border>
      <left/>
      <right style="medium"/>
      <top style="medium"/>
      <bottom style="medium"/>
    </border>
    <border>
      <left style="medium"/>
      <right style="medium"/>
      <top style="medium"/>
      <bottom style="medium"/>
    </border>
    <border>
      <left style="thin"/>
      <right style="thin"/>
      <top>
        <color indexed="63"/>
      </top>
      <bottom>
        <color indexed="63"/>
      </bottom>
    </border>
    <border>
      <left>
        <color indexed="63"/>
      </left>
      <right>
        <color indexed="63"/>
      </right>
      <top/>
      <bottom style="thin"/>
    </border>
    <border>
      <left style="medium"/>
      <right style="thin"/>
      <top>
        <color indexed="63"/>
      </top>
      <bottom>
        <color indexed="63"/>
      </bottom>
    </border>
    <border>
      <left style="medium"/>
      <right/>
      <top>
        <color indexed="63"/>
      </top>
      <bottom style="medium"/>
    </border>
    <border>
      <left>
        <color indexed="63"/>
      </left>
      <right>
        <color indexed="63"/>
      </right>
      <top style="thin"/>
      <bottom>
        <color indexed="63"/>
      </bottom>
    </border>
    <border>
      <left style="thin"/>
      <right style="dotted"/>
      <top/>
      <bottom style="thin"/>
    </border>
    <border>
      <left style="dotted"/>
      <right style="dotted"/>
      <top/>
      <bottom style="thin"/>
    </border>
    <border>
      <left style="dotted"/>
      <right style="thin"/>
      <top/>
      <bottom style="thin"/>
    </border>
    <border>
      <left style="thin"/>
      <right>
        <color indexed="63"/>
      </right>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color indexed="63"/>
      </top>
      <bottom>
        <color indexed="63"/>
      </bottom>
    </border>
    <border>
      <left>
        <color indexed="63"/>
      </left>
      <right style="thin"/>
      <top>
        <color indexed="63"/>
      </top>
      <bottom>
        <color indexed="63"/>
      </bottom>
    </border>
    <border diagonalDown="1">
      <left style="thin"/>
      <right style="thin"/>
      <top style="thin"/>
      <bottom style="thin"/>
      <diagonal style="thin"/>
    </border>
    <border>
      <left style="medium"/>
      <right style="medium"/>
      <top style="thin"/>
      <bottom/>
    </border>
    <border>
      <left style="medium"/>
      <right style="medium"/>
      <top>
        <color indexed="63"/>
      </top>
      <bottom>
        <color indexed="63"/>
      </bottom>
    </border>
    <border>
      <left style="medium"/>
      <right style="medium"/>
      <top>
        <color indexed="63"/>
      </top>
      <bottom style="medium"/>
    </border>
    <border>
      <left style="medium"/>
      <right style="medium"/>
      <top/>
      <bottom style="thin"/>
    </border>
    <border>
      <left style="medium"/>
      <right/>
      <top style="thin"/>
      <bottom style="medium"/>
    </border>
    <border>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style="thin"/>
      <top style="dashed"/>
      <bottom>
        <color indexed="63"/>
      </bottom>
    </border>
    <border>
      <left style="thin"/>
      <right style="thin"/>
      <top>
        <color indexed="63"/>
      </top>
      <bottom style="dashed"/>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2"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263">
    <xf numFmtId="0" fontId="0" fillId="0" borderId="0" xfId="0" applyFont="1" applyAlignment="1">
      <alignment vertical="center"/>
    </xf>
    <xf numFmtId="38" fontId="0" fillId="0" borderId="0" xfId="49" applyFont="1" applyAlignment="1">
      <alignment vertical="center"/>
    </xf>
    <xf numFmtId="38" fontId="44" fillId="7" borderId="10" xfId="49" applyFont="1" applyFill="1" applyBorder="1" applyAlignment="1">
      <alignment horizontal="center" vertical="center"/>
    </xf>
    <xf numFmtId="38" fontId="44" fillId="7" borderId="11" xfId="49" applyFont="1" applyFill="1" applyBorder="1" applyAlignment="1">
      <alignment horizontal="center" vertical="center"/>
    </xf>
    <xf numFmtId="38" fontId="44" fillId="7" borderId="12" xfId="49" applyFont="1" applyFill="1" applyBorder="1" applyAlignment="1">
      <alignment horizontal="center" vertical="center"/>
    </xf>
    <xf numFmtId="38" fontId="44" fillId="7" borderId="13" xfId="49" applyFont="1" applyFill="1" applyBorder="1" applyAlignment="1">
      <alignment horizontal="center" vertical="center"/>
    </xf>
    <xf numFmtId="38" fontId="0" fillId="33" borderId="14" xfId="49" applyFont="1" applyFill="1" applyBorder="1" applyAlignment="1">
      <alignment horizontal="center" vertical="center"/>
    </xf>
    <xf numFmtId="38" fontId="0" fillId="12" borderId="15" xfId="49" applyFont="1" applyFill="1" applyBorder="1" applyAlignment="1">
      <alignment horizontal="center" vertical="center"/>
    </xf>
    <xf numFmtId="38" fontId="0" fillId="12" borderId="16" xfId="49" applyFont="1" applyFill="1" applyBorder="1" applyAlignment="1">
      <alignment horizontal="center" vertical="center"/>
    </xf>
    <xf numFmtId="38" fontId="0" fillId="0" borderId="0" xfId="49" applyFont="1" applyAlignment="1">
      <alignment horizontal="center" vertical="center"/>
    </xf>
    <xf numFmtId="38" fontId="0" fillId="0" borderId="17" xfId="49" applyFont="1" applyFill="1" applyBorder="1" applyAlignment="1">
      <alignment horizontal="right" vertical="center" shrinkToFit="1"/>
    </xf>
    <xf numFmtId="38" fontId="0" fillId="0" borderId="18" xfId="49" applyFont="1" applyBorder="1" applyAlignment="1">
      <alignment horizontal="right" vertical="center" shrinkToFit="1"/>
    </xf>
    <xf numFmtId="38" fontId="0" fillId="0" borderId="19" xfId="49" applyFont="1" applyBorder="1" applyAlignment="1">
      <alignment horizontal="right" vertical="center" shrinkToFit="1"/>
    </xf>
    <xf numFmtId="38" fontId="44" fillId="0" borderId="14" xfId="49" applyFont="1" applyBorder="1" applyAlignment="1">
      <alignment vertical="center" shrinkToFit="1"/>
    </xf>
    <xf numFmtId="38" fontId="0" fillId="33" borderId="15" xfId="49" applyFont="1" applyFill="1" applyBorder="1" applyAlignment="1">
      <alignment horizontal="center" vertical="center"/>
    </xf>
    <xf numFmtId="38" fontId="0" fillId="0" borderId="20" xfId="49" applyFont="1" applyFill="1" applyBorder="1" applyAlignment="1">
      <alignment horizontal="right" vertical="center" shrinkToFit="1"/>
    </xf>
    <xf numFmtId="38" fontId="0" fillId="0" borderId="21" xfId="49" applyFont="1" applyBorder="1" applyAlignment="1">
      <alignment horizontal="right" vertical="center" shrinkToFit="1"/>
    </xf>
    <xf numFmtId="38" fontId="0" fillId="0" borderId="22" xfId="49" applyFont="1" applyBorder="1" applyAlignment="1">
      <alignment horizontal="right" vertical="center" shrinkToFit="1"/>
    </xf>
    <xf numFmtId="38" fontId="44" fillId="0" borderId="16" xfId="49" applyFont="1" applyBorder="1" applyAlignment="1">
      <alignment vertical="center" shrinkToFit="1"/>
    </xf>
    <xf numFmtId="38" fontId="0" fillId="33" borderId="16" xfId="49" applyFont="1" applyFill="1" applyBorder="1" applyAlignment="1">
      <alignment horizontal="center" vertical="center"/>
    </xf>
    <xf numFmtId="38" fontId="0" fillId="0" borderId="23" xfId="49" applyFont="1" applyFill="1" applyBorder="1" applyAlignment="1">
      <alignment horizontal="right" vertical="center" shrinkToFit="1"/>
    </xf>
    <xf numFmtId="38" fontId="0" fillId="0" borderId="24" xfId="49" applyFont="1" applyBorder="1" applyAlignment="1">
      <alignment horizontal="right" vertical="center" shrinkToFit="1"/>
    </xf>
    <xf numFmtId="38" fontId="0" fillId="0" borderId="25" xfId="49" applyFont="1" applyBorder="1" applyAlignment="1">
      <alignment horizontal="right" vertical="center" shrinkToFit="1"/>
    </xf>
    <xf numFmtId="38" fontId="44" fillId="33" borderId="26" xfId="49" applyFont="1" applyFill="1" applyBorder="1" applyAlignment="1">
      <alignment horizontal="center" vertical="center"/>
    </xf>
    <xf numFmtId="38" fontId="44" fillId="33" borderId="27" xfId="49" applyFont="1" applyFill="1" applyBorder="1" applyAlignment="1">
      <alignment horizontal="right" vertical="center" shrinkToFit="1"/>
    </xf>
    <xf numFmtId="38" fontId="44" fillId="33" borderId="28" xfId="49" applyFont="1" applyFill="1" applyBorder="1" applyAlignment="1">
      <alignment vertical="center" shrinkToFit="1"/>
    </xf>
    <xf numFmtId="38" fontId="44" fillId="33" borderId="29" xfId="49" applyFont="1" applyFill="1" applyBorder="1" applyAlignment="1">
      <alignment vertical="center" shrinkToFit="1"/>
    </xf>
    <xf numFmtId="38" fontId="44" fillId="33" borderId="30" xfId="49" applyFont="1" applyFill="1" applyBorder="1" applyAlignment="1">
      <alignment vertical="center" shrinkToFit="1"/>
    </xf>
    <xf numFmtId="38" fontId="44" fillId="0" borderId="15" xfId="49" applyFont="1" applyBorder="1" applyAlignment="1">
      <alignment vertical="center" shrinkToFit="1"/>
    </xf>
    <xf numFmtId="38" fontId="44" fillId="12" borderId="31" xfId="49" applyFont="1" applyFill="1" applyBorder="1" applyAlignment="1">
      <alignment horizontal="right" vertical="center" shrinkToFit="1"/>
    </xf>
    <xf numFmtId="38" fontId="44" fillId="12" borderId="32" xfId="49" applyFont="1" applyFill="1" applyBorder="1" applyAlignment="1">
      <alignment vertical="center" shrinkToFit="1"/>
    </xf>
    <xf numFmtId="38" fontId="44" fillId="12" borderId="33" xfId="49" applyFont="1" applyFill="1" applyBorder="1" applyAlignment="1">
      <alignment vertical="center" shrinkToFit="1"/>
    </xf>
    <xf numFmtId="38" fontId="44" fillId="12" borderId="34" xfId="49" applyFont="1" applyFill="1" applyBorder="1" applyAlignment="1">
      <alignment vertical="center" shrinkToFit="1"/>
    </xf>
    <xf numFmtId="38" fontId="44" fillId="16" borderId="35" xfId="49" applyFont="1" applyFill="1" applyBorder="1" applyAlignment="1">
      <alignment horizontal="right" vertical="center" shrinkToFit="1"/>
    </xf>
    <xf numFmtId="38" fontId="44" fillId="0" borderId="36" xfId="49" applyFont="1" applyFill="1" applyBorder="1" applyAlignment="1">
      <alignment horizontal="right" vertical="center" shrinkToFit="1"/>
    </xf>
    <xf numFmtId="38" fontId="44" fillId="16" borderId="37" xfId="49" applyFont="1" applyFill="1" applyBorder="1" applyAlignment="1">
      <alignment horizontal="right" vertical="center" shrinkToFit="1"/>
    </xf>
    <xf numFmtId="38" fontId="44" fillId="16" borderId="38" xfId="49" applyFont="1" applyFill="1" applyBorder="1" applyAlignment="1">
      <alignment horizontal="right" vertical="center" shrinkToFit="1"/>
    </xf>
    <xf numFmtId="38" fontId="44" fillId="16" borderId="39" xfId="49" applyFont="1" applyFill="1" applyBorder="1" applyAlignment="1">
      <alignment horizontal="right" vertical="center" shrinkToFit="1"/>
    </xf>
    <xf numFmtId="38" fontId="0" fillId="0" borderId="35" xfId="49" applyFont="1" applyFill="1" applyBorder="1" applyAlignment="1">
      <alignment horizontal="right" vertical="center" shrinkToFit="1"/>
    </xf>
    <xf numFmtId="38" fontId="0" fillId="0" borderId="37" xfId="49" applyFont="1" applyBorder="1" applyAlignment="1">
      <alignment horizontal="right" vertical="center" shrinkToFit="1"/>
    </xf>
    <xf numFmtId="38" fontId="0" fillId="0" borderId="38" xfId="49" applyFont="1" applyBorder="1" applyAlignment="1">
      <alignment horizontal="right" vertical="center" shrinkToFit="1"/>
    </xf>
    <xf numFmtId="38" fontId="44" fillId="0" borderId="39" xfId="49" applyFont="1" applyBorder="1" applyAlignment="1">
      <alignment horizontal="right" vertical="center" shrinkToFit="1"/>
    </xf>
    <xf numFmtId="38" fontId="0" fillId="0" borderId="36" xfId="49" applyFont="1" applyFill="1" applyBorder="1" applyAlignment="1">
      <alignment horizontal="right" vertical="center" shrinkToFit="1"/>
    </xf>
    <xf numFmtId="38" fontId="0" fillId="0" borderId="40" xfId="49" applyFont="1" applyBorder="1" applyAlignment="1">
      <alignment horizontal="right" vertical="center" shrinkToFit="1"/>
    </xf>
    <xf numFmtId="38" fontId="0" fillId="0" borderId="41" xfId="49" applyFont="1" applyBorder="1" applyAlignment="1">
      <alignment horizontal="right" vertical="center" shrinkToFit="1"/>
    </xf>
    <xf numFmtId="38" fontId="44" fillId="0" borderId="42" xfId="49" applyFont="1" applyBorder="1" applyAlignment="1">
      <alignment horizontal="right" vertical="center" shrinkToFit="1"/>
    </xf>
    <xf numFmtId="38" fontId="44" fillId="0" borderId="40" xfId="49" applyFont="1" applyBorder="1" applyAlignment="1">
      <alignment horizontal="right" vertical="center" shrinkToFit="1"/>
    </xf>
    <xf numFmtId="38" fontId="44" fillId="0" borderId="41" xfId="49" applyFont="1" applyBorder="1" applyAlignment="1">
      <alignment horizontal="right" vertical="center" shrinkToFit="1"/>
    </xf>
    <xf numFmtId="38" fontId="44" fillId="22" borderId="35" xfId="49" applyFont="1" applyFill="1" applyBorder="1" applyAlignment="1">
      <alignment horizontal="right" vertical="center" shrinkToFit="1"/>
    </xf>
    <xf numFmtId="38" fontId="44" fillId="22" borderId="37" xfId="49" applyFont="1" applyFill="1" applyBorder="1" applyAlignment="1">
      <alignment vertical="center" shrinkToFit="1"/>
    </xf>
    <xf numFmtId="38" fontId="44" fillId="22" borderId="38" xfId="49" applyFont="1" applyFill="1" applyBorder="1" applyAlignment="1">
      <alignment vertical="center" shrinkToFit="1"/>
    </xf>
    <xf numFmtId="38" fontId="44" fillId="22" borderId="39" xfId="49" applyFont="1" applyFill="1" applyBorder="1" applyAlignment="1">
      <alignment vertical="center" shrinkToFit="1"/>
    </xf>
    <xf numFmtId="38" fontId="44" fillId="0" borderId="0" xfId="49" applyFont="1" applyAlignment="1">
      <alignment vertical="center"/>
    </xf>
    <xf numFmtId="0" fontId="4" fillId="0" borderId="0" xfId="63" applyFont="1">
      <alignment vertical="center"/>
      <protection/>
    </xf>
    <xf numFmtId="0" fontId="5" fillId="0" borderId="0" xfId="63" applyFont="1">
      <alignment vertical="center"/>
      <protection/>
    </xf>
    <xf numFmtId="0" fontId="0" fillId="0" borderId="0" xfId="0" applyFont="1" applyAlignment="1">
      <alignment vertical="center"/>
    </xf>
    <xf numFmtId="0" fontId="4" fillId="0" borderId="0" xfId="64" applyFont="1">
      <alignment vertical="center"/>
      <protection/>
    </xf>
    <xf numFmtId="0" fontId="5" fillId="0" borderId="0" xfId="64" applyFont="1">
      <alignment vertical="center"/>
      <protection/>
    </xf>
    <xf numFmtId="0" fontId="5" fillId="0" borderId="25" xfId="63" applyFont="1" applyBorder="1">
      <alignment vertical="center"/>
      <protection/>
    </xf>
    <xf numFmtId="0" fontId="5" fillId="0" borderId="25" xfId="64" applyFont="1" applyBorder="1">
      <alignment vertical="center"/>
      <protection/>
    </xf>
    <xf numFmtId="0" fontId="5" fillId="4" borderId="25" xfId="63" applyFont="1" applyFill="1" applyBorder="1" applyAlignment="1">
      <alignment horizontal="center" vertical="center"/>
      <protection/>
    </xf>
    <xf numFmtId="0" fontId="5" fillId="4" borderId="25" xfId="64" applyFont="1" applyFill="1" applyBorder="1" applyAlignment="1">
      <alignment horizontal="center" vertical="center"/>
      <protection/>
    </xf>
    <xf numFmtId="38" fontId="5" fillId="0" borderId="25" xfId="51" applyFont="1" applyBorder="1" applyAlignment="1">
      <alignment horizontal="center" vertical="center"/>
    </xf>
    <xf numFmtId="38" fontId="5" fillId="0" borderId="16" xfId="51" applyFont="1" applyBorder="1" applyAlignment="1">
      <alignment vertical="center"/>
    </xf>
    <xf numFmtId="38" fontId="5" fillId="4" borderId="16" xfId="51" applyFont="1" applyFill="1" applyBorder="1" applyAlignment="1">
      <alignment vertical="center"/>
    </xf>
    <xf numFmtId="38" fontId="5" fillId="0" borderId="16" xfId="51" applyFont="1" applyBorder="1" applyAlignment="1">
      <alignment vertical="center"/>
    </xf>
    <xf numFmtId="38" fontId="5" fillId="0" borderId="16" xfId="52" applyFont="1" applyBorder="1" applyAlignment="1">
      <alignment vertical="center"/>
    </xf>
    <xf numFmtId="38" fontId="5" fillId="4" borderId="16" xfId="52" applyFont="1" applyFill="1" applyBorder="1" applyAlignment="1">
      <alignment vertical="center"/>
    </xf>
    <xf numFmtId="0" fontId="5" fillId="4" borderId="33" xfId="63" applyFont="1" applyFill="1" applyBorder="1" applyAlignment="1">
      <alignment horizontal="center" vertical="center"/>
      <protection/>
    </xf>
    <xf numFmtId="38" fontId="5" fillId="4" borderId="34" xfId="51" applyFont="1" applyFill="1" applyBorder="1" applyAlignment="1">
      <alignment vertical="center"/>
    </xf>
    <xf numFmtId="0" fontId="6" fillId="0" borderId="43" xfId="63" applyFont="1" applyBorder="1">
      <alignment vertical="center"/>
      <protection/>
    </xf>
    <xf numFmtId="0" fontId="50" fillId="0" borderId="44" xfId="63" applyFont="1" applyBorder="1">
      <alignment vertical="center"/>
      <protection/>
    </xf>
    <xf numFmtId="38" fontId="50" fillId="0" borderId="45" xfId="51" applyFont="1" applyBorder="1" applyAlignment="1">
      <alignment vertical="center"/>
    </xf>
    <xf numFmtId="0" fontId="5" fillId="4" borderId="33" xfId="64" applyFont="1" applyFill="1" applyBorder="1" applyAlignment="1">
      <alignment horizontal="center" vertical="center"/>
      <protection/>
    </xf>
    <xf numFmtId="38" fontId="5" fillId="4" borderId="34" xfId="52" applyFont="1" applyFill="1" applyBorder="1" applyAlignment="1">
      <alignment vertical="center"/>
    </xf>
    <xf numFmtId="0" fontId="50" fillId="0" borderId="43" xfId="64" applyFont="1" applyBorder="1">
      <alignment vertical="center"/>
      <protection/>
    </xf>
    <xf numFmtId="0" fontId="50" fillId="0" borderId="44" xfId="64" applyFont="1" applyBorder="1">
      <alignment vertical="center"/>
      <protection/>
    </xf>
    <xf numFmtId="38" fontId="50" fillId="0" borderId="45" xfId="52" applyFont="1" applyBorder="1" applyAlignment="1">
      <alignment vertical="center"/>
    </xf>
    <xf numFmtId="0" fontId="5" fillId="0" borderId="24" xfId="63" applyFont="1" applyBorder="1">
      <alignment vertical="center"/>
      <protection/>
    </xf>
    <xf numFmtId="0" fontId="5" fillId="4" borderId="24" xfId="63" applyFont="1" applyFill="1" applyBorder="1" applyAlignment="1">
      <alignment horizontal="center" vertical="center"/>
      <protection/>
    </xf>
    <xf numFmtId="0" fontId="5" fillId="4" borderId="32" xfId="63" applyFont="1" applyFill="1" applyBorder="1" applyAlignment="1">
      <alignment horizontal="center" vertical="center"/>
      <protection/>
    </xf>
    <xf numFmtId="0" fontId="5" fillId="0" borderId="21" xfId="63" applyFont="1" applyBorder="1">
      <alignment vertical="center"/>
      <protection/>
    </xf>
    <xf numFmtId="0" fontId="5" fillId="0" borderId="22" xfId="63" applyFont="1" applyBorder="1">
      <alignment vertical="center"/>
      <protection/>
    </xf>
    <xf numFmtId="38" fontId="5" fillId="0" borderId="15" xfId="51" applyFont="1" applyBorder="1" applyAlignment="1">
      <alignment vertical="center"/>
    </xf>
    <xf numFmtId="0" fontId="4" fillId="16" borderId="46" xfId="63" applyFont="1" applyFill="1" applyBorder="1" applyAlignment="1">
      <alignment vertical="center" textRotation="255"/>
      <protection/>
    </xf>
    <xf numFmtId="0" fontId="4" fillId="16" borderId="37" xfId="63" applyFont="1" applyFill="1" applyBorder="1" applyAlignment="1">
      <alignment horizontal="center" vertical="center"/>
      <protection/>
    </xf>
    <xf numFmtId="0" fontId="4" fillId="16" borderId="38" xfId="63" applyFont="1" applyFill="1" applyBorder="1" applyAlignment="1">
      <alignment horizontal="center" vertical="center"/>
      <protection/>
    </xf>
    <xf numFmtId="0" fontId="4" fillId="16" borderId="39" xfId="63" applyFont="1" applyFill="1" applyBorder="1" applyAlignment="1">
      <alignment horizontal="center" vertical="center"/>
      <protection/>
    </xf>
    <xf numFmtId="0" fontId="5" fillId="0" borderId="24" xfId="64" applyFont="1" applyBorder="1">
      <alignment vertical="center"/>
      <protection/>
    </xf>
    <xf numFmtId="0" fontId="5" fillId="4" borderId="24" xfId="64" applyFont="1" applyFill="1" applyBorder="1" applyAlignment="1">
      <alignment horizontal="center" vertical="center"/>
      <protection/>
    </xf>
    <xf numFmtId="0" fontId="5" fillId="4" borderId="32" xfId="64" applyFont="1" applyFill="1" applyBorder="1" applyAlignment="1">
      <alignment horizontal="center" vertical="center"/>
      <protection/>
    </xf>
    <xf numFmtId="0" fontId="5" fillId="0" borderId="21" xfId="64" applyFont="1" applyBorder="1">
      <alignment vertical="center"/>
      <protection/>
    </xf>
    <xf numFmtId="0" fontId="5" fillId="0" borderId="22" xfId="64" applyFont="1" applyBorder="1">
      <alignment vertical="center"/>
      <protection/>
    </xf>
    <xf numFmtId="38" fontId="5" fillId="0" borderId="15" xfId="52" applyFont="1" applyBorder="1" applyAlignment="1">
      <alignment vertical="center"/>
    </xf>
    <xf numFmtId="0" fontId="4" fillId="16" borderId="39" xfId="64" applyFont="1" applyFill="1" applyBorder="1" applyAlignment="1">
      <alignment horizontal="center" vertical="center"/>
      <protection/>
    </xf>
    <xf numFmtId="0" fontId="4" fillId="16" borderId="46" xfId="64" applyFont="1" applyFill="1" applyBorder="1" applyAlignment="1">
      <alignment horizontal="center" vertical="center" textRotation="255"/>
      <protection/>
    </xf>
    <xf numFmtId="0" fontId="4" fillId="16" borderId="37" xfId="64" applyFont="1" applyFill="1" applyBorder="1" applyAlignment="1">
      <alignment horizontal="center" vertical="center"/>
      <protection/>
    </xf>
    <xf numFmtId="0" fontId="5" fillId="0" borderId="24" xfId="64" applyFont="1" applyBorder="1" applyAlignment="1">
      <alignment vertical="center" shrinkToFit="1"/>
      <protection/>
    </xf>
    <xf numFmtId="0" fontId="0" fillId="0" borderId="25" xfId="0" applyBorder="1" applyAlignment="1">
      <alignment vertical="center"/>
    </xf>
    <xf numFmtId="0" fontId="0" fillId="0" borderId="25" xfId="0" applyBorder="1" applyAlignment="1">
      <alignment horizontal="center" vertical="center"/>
    </xf>
    <xf numFmtId="0" fontId="0" fillId="0" borderId="22" xfId="0" applyBorder="1" applyAlignment="1">
      <alignment vertical="center"/>
    </xf>
    <xf numFmtId="0" fontId="0" fillId="0" borderId="22" xfId="0" applyBorder="1" applyAlignment="1">
      <alignment horizontal="center" vertical="center"/>
    </xf>
    <xf numFmtId="0" fontId="0" fillId="0" borderId="33" xfId="0" applyBorder="1" applyAlignment="1">
      <alignment vertical="center"/>
    </xf>
    <xf numFmtId="0" fontId="0" fillId="0" borderId="33" xfId="0" applyBorder="1" applyAlignment="1">
      <alignment horizontal="center" vertical="center"/>
    </xf>
    <xf numFmtId="0" fontId="0" fillId="0" borderId="47" xfId="0" applyBorder="1" applyAlignment="1">
      <alignment vertical="center"/>
    </xf>
    <xf numFmtId="0" fontId="0" fillId="0" borderId="0" xfId="0" applyAlignment="1">
      <alignment horizontal="right" vertical="center"/>
    </xf>
    <xf numFmtId="0" fontId="51" fillId="0" borderId="25" xfId="0" applyFont="1" applyBorder="1" applyAlignment="1">
      <alignment horizontal="right"/>
    </xf>
    <xf numFmtId="0" fontId="0" fillId="0" borderId="0" xfId="0" applyBorder="1" applyAlignment="1">
      <alignment vertical="center"/>
    </xf>
    <xf numFmtId="0" fontId="0" fillId="0" borderId="48" xfId="0" applyBorder="1" applyAlignment="1">
      <alignment vertical="center"/>
    </xf>
    <xf numFmtId="0" fontId="0" fillId="0" borderId="48" xfId="0" applyBorder="1" applyAlignment="1">
      <alignment horizontal="right" vertical="center"/>
    </xf>
    <xf numFmtId="38" fontId="52" fillId="0" borderId="25" xfId="49" applyFont="1" applyBorder="1" applyAlignment="1">
      <alignment horizontal="right"/>
    </xf>
    <xf numFmtId="38" fontId="52" fillId="0" borderId="33" xfId="49" applyFont="1" applyBorder="1" applyAlignment="1">
      <alignment vertical="center"/>
    </xf>
    <xf numFmtId="38" fontId="52" fillId="0" borderId="47" xfId="49" applyFont="1" applyBorder="1" applyAlignment="1">
      <alignment vertical="center"/>
    </xf>
    <xf numFmtId="38" fontId="52" fillId="0" borderId="22" xfId="49" applyFont="1" applyBorder="1" applyAlignment="1">
      <alignment vertical="center"/>
    </xf>
    <xf numFmtId="38" fontId="52" fillId="0" borderId="25" xfId="49" applyFont="1" applyBorder="1" applyAlignment="1">
      <alignment vertical="center"/>
    </xf>
    <xf numFmtId="0" fontId="5" fillId="0" borderId="0" xfId="63" applyFont="1" applyAlignment="1">
      <alignment horizontal="right" vertical="center"/>
      <protection/>
    </xf>
    <xf numFmtId="38" fontId="44" fillId="34" borderId="16" xfId="49" applyFont="1" applyFill="1" applyBorder="1" applyAlignment="1">
      <alignment vertical="center" shrinkToFit="1"/>
    </xf>
    <xf numFmtId="38" fontId="44" fillId="34" borderId="10" xfId="49" applyFont="1" applyFill="1" applyBorder="1" applyAlignment="1">
      <alignment horizontal="center" vertical="center"/>
    </xf>
    <xf numFmtId="38" fontId="44" fillId="34" borderId="49" xfId="49" applyFont="1" applyFill="1" applyBorder="1" applyAlignment="1">
      <alignment horizontal="center" vertical="center"/>
    </xf>
    <xf numFmtId="38" fontId="0" fillId="34" borderId="16" xfId="49" applyFont="1" applyFill="1" applyBorder="1" applyAlignment="1">
      <alignment horizontal="center" vertical="center"/>
    </xf>
    <xf numFmtId="38" fontId="44" fillId="34" borderId="50" xfId="49" applyFont="1" applyFill="1" applyBorder="1" applyAlignment="1">
      <alignment horizontal="center" vertical="center"/>
    </xf>
    <xf numFmtId="38" fontId="0" fillId="34" borderId="26" xfId="49" applyFont="1" applyFill="1" applyBorder="1" applyAlignment="1">
      <alignment horizontal="center" vertical="center"/>
    </xf>
    <xf numFmtId="38" fontId="44" fillId="34" borderId="23" xfId="49" applyFont="1" applyFill="1" applyBorder="1" applyAlignment="1">
      <alignment horizontal="right" vertical="center" shrinkToFit="1"/>
    </xf>
    <xf numFmtId="38" fontId="44" fillId="34" borderId="24" xfId="49" applyFont="1" applyFill="1" applyBorder="1" applyAlignment="1">
      <alignment horizontal="right" vertical="center" shrinkToFit="1"/>
    </xf>
    <xf numFmtId="38" fontId="44" fillId="34" borderId="25" xfId="49" applyFont="1" applyFill="1" applyBorder="1" applyAlignment="1">
      <alignment horizontal="right" vertical="center" shrinkToFit="1"/>
    </xf>
    <xf numFmtId="38" fontId="0" fillId="34" borderId="14" xfId="49" applyFont="1" applyFill="1" applyBorder="1" applyAlignment="1">
      <alignment horizontal="center" vertical="center"/>
    </xf>
    <xf numFmtId="38" fontId="0" fillId="34" borderId="15" xfId="49" applyFont="1" applyFill="1" applyBorder="1" applyAlignment="1">
      <alignment horizontal="center" vertical="center"/>
    </xf>
    <xf numFmtId="38" fontId="0" fillId="33" borderId="14" xfId="49" applyFont="1" applyFill="1" applyBorder="1" applyAlignment="1">
      <alignment horizontal="center" vertical="center"/>
    </xf>
    <xf numFmtId="38" fontId="0" fillId="33" borderId="15" xfId="49" applyFont="1" applyFill="1" applyBorder="1" applyAlignment="1">
      <alignment horizontal="center" vertical="center"/>
    </xf>
    <xf numFmtId="38" fontId="0" fillId="33" borderId="16" xfId="49" applyFont="1" applyFill="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44" fillId="0" borderId="0" xfId="0" applyFont="1" applyAlignment="1">
      <alignment vertical="center"/>
    </xf>
    <xf numFmtId="0" fontId="0" fillId="0" borderId="51" xfId="0" applyBorder="1" applyAlignment="1">
      <alignment horizontal="center" vertical="top" shrinkToFit="1"/>
    </xf>
    <xf numFmtId="0" fontId="0" fillId="0" borderId="32" xfId="0" applyBorder="1" applyAlignment="1">
      <alignment horizontal="center" vertical="top" shrinkToFit="1"/>
    </xf>
    <xf numFmtId="0" fontId="44" fillId="0" borderId="0" xfId="0" applyFont="1" applyAlignment="1">
      <alignment horizontal="left" vertical="center"/>
    </xf>
    <xf numFmtId="0" fontId="0" fillId="0" borderId="25" xfId="0" applyBorder="1" applyAlignment="1">
      <alignment horizontal="right"/>
    </xf>
    <xf numFmtId="0" fontId="0" fillId="0" borderId="52" xfId="0" applyBorder="1" applyAlignment="1">
      <alignment horizontal="center" vertical="top" wrapText="1"/>
    </xf>
    <xf numFmtId="0" fontId="0" fillId="0" borderId="53" xfId="0" applyBorder="1" applyAlignment="1">
      <alignment horizontal="center" vertical="top" wrapText="1"/>
    </xf>
    <xf numFmtId="0" fontId="0" fillId="0" borderId="54" xfId="0" applyBorder="1" applyAlignment="1">
      <alignment horizontal="center" vertical="top" wrapText="1"/>
    </xf>
    <xf numFmtId="0" fontId="0" fillId="0" borderId="25" xfId="0" applyBorder="1" applyAlignment="1">
      <alignment horizontal="center" vertical="center" shrinkToFit="1"/>
    </xf>
    <xf numFmtId="0" fontId="0" fillId="0" borderId="55" xfId="0" applyBorder="1" applyAlignment="1">
      <alignment horizontal="center" vertical="top" shrinkToFit="1"/>
    </xf>
    <xf numFmtId="0" fontId="0" fillId="0" borderId="48" xfId="0" applyBorder="1" applyAlignment="1">
      <alignment horizontal="center" vertical="top" shrinkToFit="1"/>
    </xf>
    <xf numFmtId="0" fontId="0" fillId="0" borderId="21" xfId="0" applyBorder="1" applyAlignment="1">
      <alignment horizontal="center" vertical="top" shrinkToFit="1"/>
    </xf>
    <xf numFmtId="0" fontId="0" fillId="0" borderId="56" xfId="0" applyBorder="1" applyAlignment="1">
      <alignment horizontal="left" vertical="top" shrinkToFit="1"/>
    </xf>
    <xf numFmtId="0" fontId="0" fillId="0" borderId="57" xfId="0" applyBorder="1" applyAlignment="1">
      <alignment horizontal="left" vertical="top" shrinkToFit="1"/>
    </xf>
    <xf numFmtId="0" fontId="0" fillId="0" borderId="24" xfId="0" applyBorder="1" applyAlignment="1">
      <alignment horizontal="left" vertical="top" shrinkToFit="1"/>
    </xf>
    <xf numFmtId="0" fontId="0" fillId="0" borderId="0" xfId="0" applyBorder="1" applyAlignment="1">
      <alignment horizontal="right"/>
    </xf>
    <xf numFmtId="0" fontId="0" fillId="0" borderId="0" xfId="0" applyBorder="1" applyAlignment="1">
      <alignment horizontal="center" vertical="center" wrapText="1"/>
    </xf>
    <xf numFmtId="0" fontId="0" fillId="0" borderId="0" xfId="0" applyBorder="1" applyAlignment="1">
      <alignment horizontal="left" vertical="top"/>
    </xf>
    <xf numFmtId="0" fontId="0" fillId="0" borderId="33" xfId="0" applyBorder="1" applyAlignment="1">
      <alignment horizontal="left" vertical="top" wrapText="1"/>
    </xf>
    <xf numFmtId="0" fontId="0" fillId="0" borderId="22" xfId="0" applyBorder="1" applyAlignment="1">
      <alignment horizontal="left" vertical="top" wrapText="1"/>
    </xf>
    <xf numFmtId="0" fontId="36" fillId="0" borderId="0" xfId="43" applyAlignment="1" applyProtection="1">
      <alignment vertical="center"/>
      <protection/>
    </xf>
    <xf numFmtId="0" fontId="0" fillId="0" borderId="58" xfId="0" applyBorder="1" applyAlignment="1">
      <alignment horizontal="center" vertical="center"/>
    </xf>
    <xf numFmtId="0" fontId="0" fillId="0" borderId="51" xfId="0" applyBorder="1" applyAlignment="1">
      <alignment horizontal="center" vertical="center"/>
    </xf>
    <xf numFmtId="0" fontId="0" fillId="0" borderId="32"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5" xfId="0" applyBorder="1" applyAlignment="1">
      <alignment horizontal="center" vertical="center"/>
    </xf>
    <xf numFmtId="0" fontId="0" fillId="0" borderId="48"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horizontal="center" vertical="center" wrapText="1"/>
    </xf>
    <xf numFmtId="0" fontId="0" fillId="0" borderId="56" xfId="0" applyBorder="1" applyAlignment="1">
      <alignment horizontal="left" vertical="top"/>
    </xf>
    <xf numFmtId="0" fontId="0" fillId="0" borderId="57" xfId="0" applyBorder="1" applyAlignment="1">
      <alignment horizontal="left" vertical="top"/>
    </xf>
    <xf numFmtId="0" fontId="0" fillId="0" borderId="24" xfId="0" applyBorder="1" applyAlignment="1">
      <alignment horizontal="left" vertical="top"/>
    </xf>
    <xf numFmtId="0" fontId="0" fillId="0" borderId="58" xfId="0" applyBorder="1" applyAlignment="1">
      <alignment horizontal="left" vertical="top" wrapText="1"/>
    </xf>
    <xf numFmtId="0" fontId="0" fillId="0" borderId="51" xfId="0" applyBorder="1" applyAlignment="1">
      <alignment horizontal="left" vertical="top" wrapText="1"/>
    </xf>
    <xf numFmtId="0" fontId="0" fillId="0" borderId="32" xfId="0" applyBorder="1" applyAlignment="1">
      <alignment horizontal="left" vertical="top" wrapText="1"/>
    </xf>
    <xf numFmtId="0" fontId="0" fillId="0" borderId="25" xfId="0" applyBorder="1" applyAlignment="1">
      <alignment horizontal="left" vertical="center" wrapText="1"/>
    </xf>
    <xf numFmtId="0" fontId="0" fillId="0" borderId="63" xfId="0" applyBorder="1" applyAlignment="1">
      <alignment horizontal="left" vertical="top" wrapText="1"/>
    </xf>
    <xf numFmtId="0" fontId="0" fillId="0" borderId="0" xfId="0" applyBorder="1" applyAlignment="1">
      <alignment horizontal="left" vertical="top" wrapText="1"/>
    </xf>
    <xf numFmtId="0" fontId="0" fillId="0" borderId="64" xfId="0" applyBorder="1" applyAlignment="1">
      <alignment horizontal="left" vertical="top" wrapText="1"/>
    </xf>
    <xf numFmtId="0" fontId="0" fillId="0" borderId="55" xfId="0" applyBorder="1" applyAlignment="1">
      <alignment horizontal="left" vertical="top" wrapText="1"/>
    </xf>
    <xf numFmtId="0" fontId="0" fillId="0" borderId="48" xfId="0" applyBorder="1" applyAlignment="1">
      <alignment horizontal="left" vertical="top" wrapText="1"/>
    </xf>
    <xf numFmtId="0" fontId="0" fillId="0" borderId="21" xfId="0" applyBorder="1" applyAlignment="1">
      <alignment horizontal="left" vertical="top" wrapText="1"/>
    </xf>
    <xf numFmtId="0" fontId="0" fillId="0" borderId="58" xfId="0" applyBorder="1" applyAlignment="1">
      <alignment horizontal="center" vertical="center" wrapText="1"/>
    </xf>
    <xf numFmtId="0" fontId="0" fillId="0" borderId="63" xfId="0" applyBorder="1" applyAlignment="1">
      <alignment horizontal="center" vertical="center" wrapText="1"/>
    </xf>
    <xf numFmtId="0" fontId="0" fillId="0" borderId="55" xfId="0" applyBorder="1" applyAlignment="1">
      <alignment horizontal="center" vertical="center" wrapText="1"/>
    </xf>
    <xf numFmtId="0" fontId="0" fillId="0" borderId="25" xfId="0" applyBorder="1" applyAlignment="1">
      <alignment horizontal="left" vertical="top" wrapText="1"/>
    </xf>
    <xf numFmtId="0" fontId="0" fillId="0" borderId="58" xfId="0" applyBorder="1" applyAlignment="1">
      <alignment horizontal="left" vertical="center" wrapText="1"/>
    </xf>
    <xf numFmtId="0" fontId="0" fillId="0" borderId="32"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55" xfId="0" applyBorder="1" applyAlignment="1">
      <alignment horizontal="left" vertical="center" wrapText="1"/>
    </xf>
    <xf numFmtId="0" fontId="0" fillId="0" borderId="21" xfId="0" applyBorder="1" applyAlignment="1">
      <alignment horizontal="left" vertical="center" wrapText="1"/>
    </xf>
    <xf numFmtId="0" fontId="0" fillId="0" borderId="25" xfId="0" applyBorder="1" applyAlignment="1">
      <alignment horizontal="left" vertical="top"/>
    </xf>
    <xf numFmtId="0" fontId="0" fillId="0" borderId="25" xfId="0" applyBorder="1" applyAlignment="1">
      <alignment horizontal="left" vertical="center"/>
    </xf>
    <xf numFmtId="0" fontId="0" fillId="0" borderId="64" xfId="0" applyBorder="1" applyAlignment="1">
      <alignment horizontal="center" vertical="center" wrapText="1"/>
    </xf>
    <xf numFmtId="0" fontId="0" fillId="0" borderId="21" xfId="0" applyBorder="1" applyAlignment="1">
      <alignment horizontal="center" vertical="center" wrapText="1"/>
    </xf>
    <xf numFmtId="0" fontId="0" fillId="0" borderId="65" xfId="0" applyBorder="1" applyAlignment="1">
      <alignment horizontal="center" vertical="center"/>
    </xf>
    <xf numFmtId="58" fontId="0" fillId="0" borderId="25" xfId="0" applyNumberFormat="1" applyBorder="1" applyAlignment="1">
      <alignment horizontal="left" vertical="center"/>
    </xf>
    <xf numFmtId="0" fontId="53" fillId="0" borderId="0" xfId="0" applyFont="1" applyAlignment="1">
      <alignment horizontal="center" vertical="center"/>
    </xf>
    <xf numFmtId="0" fontId="54" fillId="0" borderId="0" xfId="0" applyFont="1" applyAlignment="1">
      <alignment horizontal="center" vertical="center"/>
    </xf>
    <xf numFmtId="0" fontId="5" fillId="16" borderId="66" xfId="64" applyFont="1" applyFill="1" applyBorder="1" applyAlignment="1">
      <alignment horizontal="center" vertical="center" textRotation="255"/>
      <protection/>
    </xf>
    <xf numFmtId="0" fontId="5" fillId="16" borderId="67" xfId="64" applyFont="1" applyFill="1" applyBorder="1" applyAlignment="1">
      <alignment horizontal="center" vertical="center" textRotation="255"/>
      <protection/>
    </xf>
    <xf numFmtId="0" fontId="5" fillId="16" borderId="68" xfId="64" applyFont="1" applyFill="1" applyBorder="1" applyAlignment="1">
      <alignment horizontal="center" vertical="center" textRotation="255"/>
      <protection/>
    </xf>
    <xf numFmtId="0" fontId="5" fillId="16" borderId="69" xfId="64" applyFont="1" applyFill="1" applyBorder="1" applyAlignment="1">
      <alignment horizontal="center" vertical="center" textRotation="255"/>
      <protection/>
    </xf>
    <xf numFmtId="0" fontId="5" fillId="16" borderId="67" xfId="63" applyFont="1" applyFill="1" applyBorder="1" applyAlignment="1">
      <alignment horizontal="center" vertical="center" textRotation="255" wrapText="1"/>
      <protection/>
    </xf>
    <xf numFmtId="0" fontId="5" fillId="16" borderId="69" xfId="63" applyFont="1" applyFill="1" applyBorder="1" applyAlignment="1">
      <alignment horizontal="center" vertical="center" textRotation="255" wrapText="1"/>
      <protection/>
    </xf>
    <xf numFmtId="0" fontId="5" fillId="16" borderId="66" xfId="63" applyFont="1" applyFill="1" applyBorder="1" applyAlignment="1">
      <alignment horizontal="center" vertical="center" textRotation="255" shrinkToFit="1"/>
      <protection/>
    </xf>
    <xf numFmtId="0" fontId="5" fillId="16" borderId="67" xfId="63" applyFont="1" applyFill="1" applyBorder="1" applyAlignment="1">
      <alignment horizontal="center" vertical="center" textRotation="255" shrinkToFit="1"/>
      <protection/>
    </xf>
    <xf numFmtId="0" fontId="5" fillId="16" borderId="69" xfId="63" applyFont="1" applyFill="1" applyBorder="1" applyAlignment="1">
      <alignment horizontal="center" vertical="center" textRotation="255" shrinkToFit="1"/>
      <protection/>
    </xf>
    <xf numFmtId="0" fontId="5" fillId="16" borderId="67" xfId="64" applyFont="1" applyFill="1" applyBorder="1" applyAlignment="1">
      <alignment horizontal="center" vertical="center" textRotation="255" wrapText="1"/>
      <protection/>
    </xf>
    <xf numFmtId="0" fontId="5" fillId="16" borderId="69" xfId="64" applyFont="1" applyFill="1" applyBorder="1" applyAlignment="1">
      <alignment horizontal="center" vertical="center" textRotation="255" wrapText="1"/>
      <protection/>
    </xf>
    <xf numFmtId="0" fontId="5" fillId="16" borderId="66" xfId="64" applyFont="1" applyFill="1" applyBorder="1" applyAlignment="1">
      <alignment horizontal="center" vertical="center" textRotation="255" wrapText="1"/>
      <protection/>
    </xf>
    <xf numFmtId="0" fontId="5" fillId="16" borderId="68" xfId="63" applyFont="1" applyFill="1" applyBorder="1" applyAlignment="1">
      <alignment horizontal="center" vertical="center" textRotation="255" shrinkToFit="1"/>
      <protection/>
    </xf>
    <xf numFmtId="38" fontId="44" fillId="12" borderId="70" xfId="49" applyFont="1" applyFill="1" applyBorder="1" applyAlignment="1">
      <alignment horizontal="center" vertical="center"/>
    </xf>
    <xf numFmtId="38" fontId="44" fillId="12" borderId="26" xfId="49" applyFont="1" applyFill="1" applyBorder="1" applyAlignment="1">
      <alignment horizontal="center" vertical="center"/>
    </xf>
    <xf numFmtId="38" fontId="44" fillId="16" borderId="43" xfId="49" applyFont="1" applyFill="1" applyBorder="1" applyAlignment="1">
      <alignment horizontal="center" vertical="center"/>
    </xf>
    <xf numFmtId="38" fontId="44" fillId="16" borderId="45" xfId="49" applyFont="1" applyFill="1" applyBorder="1" applyAlignment="1">
      <alignment horizontal="center" vertical="center"/>
    </xf>
    <xf numFmtId="38" fontId="0" fillId="35" borderId="43" xfId="49" applyFont="1" applyFill="1" applyBorder="1" applyAlignment="1">
      <alignment horizontal="center" vertical="center"/>
    </xf>
    <xf numFmtId="38" fontId="0" fillId="35" borderId="45" xfId="49" applyFont="1" applyFill="1" applyBorder="1" applyAlignment="1">
      <alignment horizontal="center" vertical="center"/>
    </xf>
    <xf numFmtId="38" fontId="0" fillId="35" borderId="50" xfId="49" applyFont="1" applyFill="1" applyBorder="1" applyAlignment="1">
      <alignment horizontal="center" vertical="center"/>
    </xf>
    <xf numFmtId="38" fontId="0" fillId="35" borderId="71" xfId="49" applyFont="1" applyFill="1" applyBorder="1" applyAlignment="1">
      <alignment horizontal="center" vertical="center"/>
    </xf>
    <xf numFmtId="38" fontId="44" fillId="35" borderId="43" xfId="49" applyFont="1" applyFill="1" applyBorder="1" applyAlignment="1">
      <alignment horizontal="center" vertical="center"/>
    </xf>
    <xf numFmtId="0" fontId="44" fillId="0" borderId="45" xfId="0" applyFont="1" applyBorder="1" applyAlignment="1">
      <alignment vertical="center"/>
    </xf>
    <xf numFmtId="38" fontId="0" fillId="12" borderId="72" xfId="49" applyFont="1" applyFill="1" applyBorder="1" applyAlignment="1">
      <alignment horizontal="center" vertical="center"/>
    </xf>
    <xf numFmtId="38" fontId="0" fillId="12" borderId="73" xfId="49" applyFont="1" applyFill="1" applyBorder="1" applyAlignment="1">
      <alignment horizontal="center" vertical="center"/>
    </xf>
    <xf numFmtId="38" fontId="44" fillId="22" borderId="43" xfId="49" applyFont="1" applyFill="1" applyBorder="1" applyAlignment="1">
      <alignment horizontal="center" vertical="center"/>
    </xf>
    <xf numFmtId="38" fontId="44" fillId="22" borderId="45" xfId="49" applyFont="1" applyFill="1" applyBorder="1" applyAlignment="1">
      <alignment horizontal="center" vertical="center"/>
    </xf>
    <xf numFmtId="38" fontId="44" fillId="33" borderId="17" xfId="49" applyFont="1" applyFill="1" applyBorder="1" applyAlignment="1">
      <alignment horizontal="center" vertical="center"/>
    </xf>
    <xf numFmtId="38" fontId="44" fillId="33" borderId="20" xfId="49" applyFont="1" applyFill="1" applyBorder="1" applyAlignment="1">
      <alignment horizontal="center" vertical="center"/>
    </xf>
    <xf numFmtId="38" fontId="44" fillId="33" borderId="23" xfId="49" applyFont="1" applyFill="1" applyBorder="1" applyAlignment="1">
      <alignment horizontal="center" vertical="center"/>
    </xf>
    <xf numFmtId="38" fontId="44" fillId="33" borderId="70" xfId="49" applyFont="1" applyFill="1" applyBorder="1" applyAlignment="1">
      <alignment horizontal="center" vertical="center"/>
    </xf>
    <xf numFmtId="38" fontId="0" fillId="12" borderId="49" xfId="49" applyFont="1" applyFill="1" applyBorder="1" applyAlignment="1">
      <alignment horizontal="center" vertical="center"/>
    </xf>
    <xf numFmtId="38" fontId="0" fillId="12" borderId="20" xfId="49" applyFont="1" applyFill="1" applyBorder="1" applyAlignment="1">
      <alignment horizontal="center" vertical="center"/>
    </xf>
    <xf numFmtId="38" fontId="0" fillId="12" borderId="74" xfId="49" applyFont="1" applyFill="1" applyBorder="1" applyAlignment="1">
      <alignment horizontal="center" vertical="center"/>
    </xf>
    <xf numFmtId="38" fontId="0" fillId="12" borderId="75" xfId="49" applyFont="1" applyFill="1" applyBorder="1" applyAlignment="1">
      <alignment horizontal="center" vertical="center"/>
    </xf>
    <xf numFmtId="38" fontId="0" fillId="12" borderId="10" xfId="49" applyFont="1" applyFill="1" applyBorder="1" applyAlignment="1">
      <alignment horizontal="center" vertical="center"/>
    </xf>
    <xf numFmtId="0" fontId="0" fillId="0" borderId="33" xfId="0" applyBorder="1" applyAlignment="1">
      <alignment horizontal="center" vertical="center" textRotation="255"/>
    </xf>
    <xf numFmtId="0" fontId="0" fillId="0" borderId="47" xfId="0"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xf>
    <xf numFmtId="38" fontId="52" fillId="0" borderId="33" xfId="49" applyFont="1" applyBorder="1" applyAlignment="1">
      <alignment horizontal="right"/>
    </xf>
    <xf numFmtId="38" fontId="52" fillId="0" borderId="47" xfId="49" applyFont="1" applyBorder="1" applyAlignment="1">
      <alignment horizontal="right"/>
    </xf>
    <xf numFmtId="38" fontId="52" fillId="0" borderId="22" xfId="49" applyFont="1" applyBorder="1" applyAlignment="1">
      <alignment horizontal="right"/>
    </xf>
    <xf numFmtId="0" fontId="51" fillId="0" borderId="33" xfId="0" applyFont="1" applyBorder="1" applyAlignment="1">
      <alignment horizontal="right"/>
    </xf>
    <xf numFmtId="0" fontId="51" fillId="0" borderId="22" xfId="0" applyFont="1" applyBorder="1" applyAlignment="1">
      <alignment horizontal="right"/>
    </xf>
    <xf numFmtId="0" fontId="51" fillId="0" borderId="47" xfId="0" applyFont="1" applyBorder="1" applyAlignment="1">
      <alignment horizontal="right"/>
    </xf>
    <xf numFmtId="0" fontId="0" fillId="0" borderId="76" xfId="0" applyBorder="1" applyAlignment="1">
      <alignment horizontal="left" vertical="top" wrapText="1"/>
    </xf>
    <xf numFmtId="0" fontId="0" fillId="0" borderId="47" xfId="0" applyBorder="1" applyAlignment="1">
      <alignment horizontal="left" vertical="top" wrapText="1"/>
    </xf>
    <xf numFmtId="0" fontId="0" fillId="0" borderId="77" xfId="0" applyBorder="1" applyAlignment="1">
      <alignment horizontal="left" vertical="top" wrapText="1"/>
    </xf>
    <xf numFmtId="0" fontId="0" fillId="0" borderId="22" xfId="0" applyBorder="1" applyAlignment="1">
      <alignment horizontal="left" vertical="top" wrapText="1"/>
    </xf>
    <xf numFmtId="0" fontId="0" fillId="0" borderId="33" xfId="0" applyBorder="1" applyAlignment="1">
      <alignment horizontal="left" vertical="top" wrapText="1"/>
    </xf>
    <xf numFmtId="0" fontId="0" fillId="0" borderId="33" xfId="0" applyBorder="1" applyAlignment="1">
      <alignment horizontal="center" vertical="center"/>
    </xf>
    <xf numFmtId="0" fontId="0" fillId="0" borderId="47" xfId="0" applyBorder="1" applyAlignment="1">
      <alignment horizontal="center" vertical="center"/>
    </xf>
    <xf numFmtId="0" fontId="0" fillId="0" borderId="22" xfId="0" applyBorder="1" applyAlignment="1">
      <alignment horizontal="center" vertical="center"/>
    </xf>
    <xf numFmtId="0" fontId="44" fillId="0" borderId="78" xfId="0" applyFont="1"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36" fillId="0" borderId="81" xfId="43" applyBorder="1" applyAlignment="1" applyProtection="1">
      <alignment vertical="center"/>
      <protection/>
    </xf>
    <xf numFmtId="0" fontId="44" fillId="0" borderId="81" xfId="0" applyFont="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p.tl/85qP" TargetMode="External" /><Relationship Id="rId3" Type="http://schemas.openxmlformats.org/officeDocument/2006/relationships/hyperlink" Target="http://p.tl/85qP" TargetMode="External" /><Relationship Id="rId4" Type="http://schemas.openxmlformats.org/officeDocument/2006/relationships/image" Target="../media/image2.png" /><Relationship Id="rId5" Type="http://schemas.openxmlformats.org/officeDocument/2006/relationships/hyperlink" Target="http://profile.dreamgate.gr.jp/consul/pro/vspirits" TargetMode="External" /><Relationship Id="rId6" Type="http://schemas.openxmlformats.org/officeDocument/2006/relationships/hyperlink" Target="http://profile.dreamgate.gr.jp/consul/pro/vspirits" TargetMode="External" /><Relationship Id="rId7" Type="http://schemas.openxmlformats.org/officeDocument/2006/relationships/image" Target="../media/image3.png" /><Relationship Id="rId8" Type="http://schemas.openxmlformats.org/officeDocument/2006/relationships/hyperlink" Target="http://profile.dreamgate.gr.jp/consul/pro/vspirits" TargetMode="External" /><Relationship Id="rId9" Type="http://schemas.openxmlformats.org/officeDocument/2006/relationships/hyperlink" Target="http://profile.dreamgate.gr.jp/consul/pro/vspirits" TargetMode="External" /><Relationship Id="rId10" Type="http://schemas.openxmlformats.org/officeDocument/2006/relationships/image" Target="../media/image4.jpeg" /><Relationship Id="rId11" Type="http://schemas.openxmlformats.org/officeDocument/2006/relationships/hyperlink" Target="http://v-spirits.com/" TargetMode="External" /><Relationship Id="rId12" Type="http://schemas.openxmlformats.org/officeDocument/2006/relationships/hyperlink" Target="http://v-spirits.com/" TargetMode="External" /><Relationship Id="rId13"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42</xdr:row>
      <xdr:rowOff>0</xdr:rowOff>
    </xdr:from>
    <xdr:to>
      <xdr:col>3</xdr:col>
      <xdr:colOff>0</xdr:colOff>
      <xdr:row>43</xdr:row>
      <xdr:rowOff>0</xdr:rowOff>
    </xdr:to>
    <xdr:sp>
      <xdr:nvSpPr>
        <xdr:cNvPr id="1" name="円/楕円 1"/>
        <xdr:cNvSpPr>
          <a:spLocks/>
        </xdr:cNvSpPr>
      </xdr:nvSpPr>
      <xdr:spPr>
        <a:xfrm>
          <a:off x="1171575" y="8115300"/>
          <a:ext cx="657225" cy="24765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419100</xdr:colOff>
      <xdr:row>2</xdr:row>
      <xdr:rowOff>38100</xdr:rowOff>
    </xdr:from>
    <xdr:to>
      <xdr:col>16</xdr:col>
      <xdr:colOff>466725</xdr:colOff>
      <xdr:row>31</xdr:row>
      <xdr:rowOff>0</xdr:rowOff>
    </xdr:to>
    <xdr:pic>
      <xdr:nvPicPr>
        <xdr:cNvPr id="1" name="図 4" descr="148340_505634962815085_823364350_n.jpg">
          <a:hlinkClick r:id="rId3"/>
        </xdr:cNvPr>
        <xdr:cNvPicPr preferRelativeResize="1">
          <a:picLocks noChangeAspect="1"/>
        </xdr:cNvPicPr>
      </xdr:nvPicPr>
      <xdr:blipFill>
        <a:blip r:embed="rId1"/>
        <a:stretch>
          <a:fillRect/>
        </a:stretch>
      </xdr:blipFill>
      <xdr:spPr>
        <a:xfrm>
          <a:off x="7124700" y="428625"/>
          <a:ext cx="3095625" cy="5495925"/>
        </a:xfrm>
        <a:prstGeom prst="rect">
          <a:avLst/>
        </a:prstGeom>
        <a:noFill/>
        <a:ln w="9525" cmpd="sng">
          <a:noFill/>
        </a:ln>
      </xdr:spPr>
    </xdr:pic>
    <xdr:clientData/>
  </xdr:twoCellAnchor>
  <xdr:twoCellAnchor editAs="absolute">
    <xdr:from>
      <xdr:col>1</xdr:col>
      <xdr:colOff>66675</xdr:colOff>
      <xdr:row>8</xdr:row>
      <xdr:rowOff>9525</xdr:rowOff>
    </xdr:from>
    <xdr:to>
      <xdr:col>3</xdr:col>
      <xdr:colOff>542925</xdr:colOff>
      <xdr:row>10</xdr:row>
      <xdr:rowOff>114300</xdr:rowOff>
    </xdr:to>
    <xdr:pic>
      <xdr:nvPicPr>
        <xdr:cNvPr id="2" name="図 8" descr="logo01.gif">
          <a:hlinkClick r:id="rId6"/>
        </xdr:cNvPr>
        <xdr:cNvPicPr preferRelativeResize="1">
          <a:picLocks noChangeAspect="1"/>
        </xdr:cNvPicPr>
      </xdr:nvPicPr>
      <xdr:blipFill>
        <a:blip r:embed="rId4"/>
        <a:stretch>
          <a:fillRect/>
        </a:stretch>
      </xdr:blipFill>
      <xdr:spPr>
        <a:xfrm>
          <a:off x="676275" y="1543050"/>
          <a:ext cx="1695450" cy="485775"/>
        </a:xfrm>
        <a:prstGeom prst="rect">
          <a:avLst/>
        </a:prstGeom>
        <a:noFill/>
        <a:ln w="9525" cmpd="sng">
          <a:noFill/>
        </a:ln>
      </xdr:spPr>
    </xdr:pic>
    <xdr:clientData/>
  </xdr:twoCellAnchor>
  <xdr:twoCellAnchor editAs="absolute">
    <xdr:from>
      <xdr:col>5</xdr:col>
      <xdr:colOff>495300</xdr:colOff>
      <xdr:row>6</xdr:row>
      <xdr:rowOff>123825</xdr:rowOff>
    </xdr:from>
    <xdr:to>
      <xdr:col>9</xdr:col>
      <xdr:colOff>209550</xdr:colOff>
      <xdr:row>17</xdr:row>
      <xdr:rowOff>57150</xdr:rowOff>
    </xdr:to>
    <xdr:pic>
      <xdr:nvPicPr>
        <xdr:cNvPr id="3" name="図 7" descr="DSC00330.png">
          <a:hlinkClick r:id="rId9"/>
        </xdr:cNvPr>
        <xdr:cNvPicPr preferRelativeResize="1">
          <a:picLocks noChangeAspect="1"/>
        </xdr:cNvPicPr>
      </xdr:nvPicPr>
      <xdr:blipFill>
        <a:blip r:embed="rId7"/>
        <a:stretch>
          <a:fillRect/>
        </a:stretch>
      </xdr:blipFill>
      <xdr:spPr>
        <a:xfrm>
          <a:off x="3543300" y="1276350"/>
          <a:ext cx="2152650" cy="2028825"/>
        </a:xfrm>
        <a:prstGeom prst="rect">
          <a:avLst/>
        </a:prstGeom>
        <a:noFill/>
        <a:ln w="9525" cmpd="sng">
          <a:noFill/>
        </a:ln>
      </xdr:spPr>
    </xdr:pic>
    <xdr:clientData/>
  </xdr:twoCellAnchor>
  <xdr:twoCellAnchor editAs="oneCell">
    <xdr:from>
      <xdr:col>0</xdr:col>
      <xdr:colOff>609600</xdr:colOff>
      <xdr:row>22</xdr:row>
      <xdr:rowOff>190500</xdr:rowOff>
    </xdr:from>
    <xdr:to>
      <xdr:col>10</xdr:col>
      <xdr:colOff>19050</xdr:colOff>
      <xdr:row>41</xdr:row>
      <xdr:rowOff>76200</xdr:rowOff>
    </xdr:to>
    <xdr:pic>
      <xdr:nvPicPr>
        <xdr:cNvPr id="4" name="図 1">
          <a:hlinkClick r:id="rId12"/>
        </xdr:cNvPr>
        <xdr:cNvPicPr preferRelativeResize="1">
          <a:picLocks noChangeAspect="1"/>
        </xdr:cNvPicPr>
      </xdr:nvPicPr>
      <xdr:blipFill>
        <a:blip r:embed="rId10"/>
        <a:stretch>
          <a:fillRect/>
        </a:stretch>
      </xdr:blipFill>
      <xdr:spPr>
        <a:xfrm>
          <a:off x="609600" y="4400550"/>
          <a:ext cx="5505450" cy="3505200"/>
        </a:xfrm>
        <a:prstGeom prst="rect">
          <a:avLst/>
        </a:prstGeom>
        <a:noFill/>
        <a:ln w="9525" cmpd="sng">
          <a:noFill/>
        </a:ln>
      </xdr:spPr>
    </xdr:pic>
    <xdr:clientData/>
  </xdr:twoCellAnchor>
  <xdr:twoCellAnchor editAs="oneCell">
    <xdr:from>
      <xdr:col>1</xdr:col>
      <xdr:colOff>0</xdr:colOff>
      <xdr:row>60</xdr:row>
      <xdr:rowOff>0</xdr:rowOff>
    </xdr:from>
    <xdr:to>
      <xdr:col>3</xdr:col>
      <xdr:colOff>209550</xdr:colOff>
      <xdr:row>69</xdr:row>
      <xdr:rowOff>76200</xdr:rowOff>
    </xdr:to>
    <xdr:pic>
      <xdr:nvPicPr>
        <xdr:cNvPr id="5" name="図 2"/>
        <xdr:cNvPicPr preferRelativeResize="1">
          <a:picLocks noChangeAspect="1"/>
        </xdr:cNvPicPr>
      </xdr:nvPicPr>
      <xdr:blipFill>
        <a:blip r:embed="rId13"/>
        <a:stretch>
          <a:fillRect/>
        </a:stretch>
      </xdr:blipFill>
      <xdr:spPr>
        <a:xfrm>
          <a:off x="609600" y="11239500"/>
          <a:ext cx="1428750" cy="1790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profile.dreamgate.gr.jp/consul/pro/vspirits" TargetMode="External" /><Relationship Id="rId2" Type="http://schemas.openxmlformats.org/officeDocument/2006/relationships/hyperlink" Target="http://p.tl/85qP" TargetMode="Externa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6:N192"/>
  <sheetViews>
    <sheetView showGridLines="0" tabSelected="1" zoomScalePageLayoutView="0" workbookViewId="0" topLeftCell="A1">
      <selection activeCell="A4" sqref="A4"/>
    </sheetView>
  </sheetViews>
  <sheetFormatPr defaultColWidth="9.140625" defaultRowHeight="15"/>
  <sheetData>
    <row r="6" spans="5:11" ht="15">
      <c r="E6" s="197" t="s">
        <v>124</v>
      </c>
      <c r="F6" s="197"/>
      <c r="G6" s="197"/>
      <c r="H6" s="197"/>
      <c r="I6" s="197"/>
      <c r="J6" s="197"/>
      <c r="K6" s="197"/>
    </row>
    <row r="7" spans="5:11" ht="15">
      <c r="E7" s="197"/>
      <c r="F7" s="197"/>
      <c r="G7" s="197"/>
      <c r="H7" s="197"/>
      <c r="I7" s="197"/>
      <c r="J7" s="197"/>
      <c r="K7" s="197"/>
    </row>
    <row r="8" spans="5:11" ht="15">
      <c r="E8" s="197"/>
      <c r="F8" s="197"/>
      <c r="G8" s="197"/>
      <c r="H8" s="197"/>
      <c r="I8" s="197"/>
      <c r="J8" s="197"/>
      <c r="K8" s="197"/>
    </row>
    <row r="29" spans="4:12" ht="15">
      <c r="D29" s="198" t="s">
        <v>125</v>
      </c>
      <c r="E29" s="198"/>
      <c r="F29" s="198"/>
      <c r="G29" s="198"/>
      <c r="H29" s="198"/>
      <c r="I29" s="198"/>
      <c r="J29" s="198"/>
      <c r="K29" s="198"/>
      <c r="L29" s="198"/>
    </row>
    <row r="30" spans="4:12" ht="15">
      <c r="D30" s="198"/>
      <c r="E30" s="198"/>
      <c r="F30" s="198"/>
      <c r="G30" s="198"/>
      <c r="H30" s="198"/>
      <c r="I30" s="198"/>
      <c r="J30" s="198"/>
      <c r="K30" s="198"/>
      <c r="L30" s="198"/>
    </row>
    <row r="41" ht="19.5" customHeight="1">
      <c r="A41" s="133" t="s">
        <v>225</v>
      </c>
    </row>
    <row r="42" spans="1:14" ht="19.5" customHeight="1">
      <c r="A42" s="192" t="s">
        <v>126</v>
      </c>
      <c r="B42" s="192"/>
      <c r="C42" s="192" t="s">
        <v>123</v>
      </c>
      <c r="D42" s="192"/>
      <c r="E42" s="192"/>
      <c r="F42" s="192"/>
      <c r="G42" s="192"/>
      <c r="H42" s="192"/>
      <c r="I42" s="192"/>
      <c r="J42" s="192"/>
      <c r="K42" s="192"/>
      <c r="L42" s="192"/>
      <c r="M42" s="192"/>
      <c r="N42" s="192"/>
    </row>
    <row r="43" spans="1:14" ht="19.5" customHeight="1">
      <c r="A43" s="192" t="s">
        <v>127</v>
      </c>
      <c r="B43" s="192"/>
      <c r="C43" s="192" t="s">
        <v>133</v>
      </c>
      <c r="D43" s="192"/>
      <c r="E43" s="192"/>
      <c r="F43" s="192"/>
      <c r="G43" s="192"/>
      <c r="H43" s="192"/>
      <c r="I43" s="192"/>
      <c r="J43" s="192"/>
      <c r="K43" s="192"/>
      <c r="L43" s="192"/>
      <c r="M43" s="192"/>
      <c r="N43" s="192"/>
    </row>
    <row r="44" spans="1:14" ht="19.5" customHeight="1">
      <c r="A44" s="192" t="s">
        <v>128</v>
      </c>
      <c r="B44" s="192"/>
      <c r="C44" s="192" t="s">
        <v>134</v>
      </c>
      <c r="D44" s="192"/>
      <c r="E44" s="192"/>
      <c r="F44" s="192"/>
      <c r="G44" s="192"/>
      <c r="H44" s="192"/>
      <c r="I44" s="192"/>
      <c r="J44" s="192"/>
      <c r="K44" s="192"/>
      <c r="L44" s="192"/>
      <c r="M44" s="192"/>
      <c r="N44" s="192"/>
    </row>
    <row r="45" spans="1:14" ht="19.5" customHeight="1">
      <c r="A45" s="192" t="s">
        <v>130</v>
      </c>
      <c r="B45" s="192"/>
      <c r="C45" s="192" t="s">
        <v>213</v>
      </c>
      <c r="D45" s="192"/>
      <c r="E45" s="192"/>
      <c r="F45" s="192"/>
      <c r="G45" s="192"/>
      <c r="H45" s="192"/>
      <c r="I45" s="192"/>
      <c r="J45" s="192"/>
      <c r="K45" s="192"/>
      <c r="L45" s="192"/>
      <c r="M45" s="192"/>
      <c r="N45" s="192"/>
    </row>
    <row r="46" spans="1:14" ht="19.5" customHeight="1">
      <c r="A46" s="192" t="s">
        <v>129</v>
      </c>
      <c r="B46" s="192"/>
      <c r="C46" s="192" t="s">
        <v>135</v>
      </c>
      <c r="D46" s="192"/>
      <c r="E46" s="192"/>
      <c r="F46" s="192"/>
      <c r="G46" s="192"/>
      <c r="H46" s="192"/>
      <c r="I46" s="192"/>
      <c r="J46" s="192"/>
      <c r="K46" s="192"/>
      <c r="L46" s="192"/>
      <c r="M46" s="192"/>
      <c r="N46" s="192"/>
    </row>
    <row r="47" spans="1:14" ht="19.5" customHeight="1">
      <c r="A47" s="192" t="s">
        <v>131</v>
      </c>
      <c r="B47" s="192"/>
      <c r="C47" s="196">
        <v>40269</v>
      </c>
      <c r="D47" s="192"/>
      <c r="E47" s="192"/>
      <c r="F47" s="192"/>
      <c r="G47" s="192"/>
      <c r="H47" s="192"/>
      <c r="I47" s="192"/>
      <c r="J47" s="192"/>
      <c r="K47" s="192"/>
      <c r="L47" s="192"/>
      <c r="M47" s="192"/>
      <c r="N47" s="192"/>
    </row>
    <row r="48" spans="1:14" ht="19.5" customHeight="1">
      <c r="A48" s="192" t="s">
        <v>132</v>
      </c>
      <c r="B48" s="192"/>
      <c r="C48" s="192" t="s">
        <v>136</v>
      </c>
      <c r="D48" s="192"/>
      <c r="E48" s="192"/>
      <c r="F48" s="192"/>
      <c r="G48" s="192"/>
      <c r="H48" s="192"/>
      <c r="I48" s="192"/>
      <c r="J48" s="192"/>
      <c r="K48" s="192"/>
      <c r="L48" s="192"/>
      <c r="M48" s="192"/>
      <c r="N48" s="192"/>
    </row>
    <row r="49" spans="1:14" ht="19.5" customHeight="1">
      <c r="A49" s="132"/>
      <c r="B49" s="132"/>
      <c r="C49" s="132"/>
      <c r="D49" s="132"/>
      <c r="E49" s="132"/>
      <c r="F49" s="132"/>
      <c r="G49" s="132"/>
      <c r="H49" s="132"/>
      <c r="I49" s="132"/>
      <c r="J49" s="132"/>
      <c r="K49" s="132"/>
      <c r="L49" s="132"/>
      <c r="M49" s="132"/>
      <c r="N49" s="132"/>
    </row>
    <row r="50" spans="1:14" ht="19.5" customHeight="1">
      <c r="A50" s="185" t="s">
        <v>139</v>
      </c>
      <c r="B50" s="186"/>
      <c r="C50" s="171"/>
      <c r="D50" s="172"/>
      <c r="E50" s="172"/>
      <c r="F50" s="172"/>
      <c r="G50" s="172"/>
      <c r="H50" s="172"/>
      <c r="I50" s="172"/>
      <c r="J50" s="172"/>
      <c r="K50" s="172"/>
      <c r="L50" s="172"/>
      <c r="M50" s="172"/>
      <c r="N50" s="173"/>
    </row>
    <row r="51" spans="1:14" ht="19.5" customHeight="1">
      <c r="A51" s="187"/>
      <c r="B51" s="188"/>
      <c r="C51" s="175"/>
      <c r="D51" s="176"/>
      <c r="E51" s="176"/>
      <c r="F51" s="176"/>
      <c r="G51" s="176"/>
      <c r="H51" s="176"/>
      <c r="I51" s="176"/>
      <c r="J51" s="176"/>
      <c r="K51" s="176"/>
      <c r="L51" s="176"/>
      <c r="M51" s="176"/>
      <c r="N51" s="177"/>
    </row>
    <row r="52" spans="1:14" ht="19.5" customHeight="1">
      <c r="A52" s="187"/>
      <c r="B52" s="188"/>
      <c r="C52" s="175"/>
      <c r="D52" s="176"/>
      <c r="E52" s="176"/>
      <c r="F52" s="176"/>
      <c r="G52" s="176"/>
      <c r="H52" s="176"/>
      <c r="I52" s="176"/>
      <c r="J52" s="176"/>
      <c r="K52" s="176"/>
      <c r="L52" s="176"/>
      <c r="M52" s="176"/>
      <c r="N52" s="177"/>
    </row>
    <row r="53" spans="1:14" ht="19.5" customHeight="1">
      <c r="A53" s="189"/>
      <c r="B53" s="190"/>
      <c r="C53" s="178"/>
      <c r="D53" s="179"/>
      <c r="E53" s="179"/>
      <c r="F53" s="179"/>
      <c r="G53" s="179"/>
      <c r="H53" s="179"/>
      <c r="I53" s="179"/>
      <c r="J53" s="179"/>
      <c r="K53" s="179"/>
      <c r="L53" s="179"/>
      <c r="M53" s="179"/>
      <c r="N53" s="180"/>
    </row>
    <row r="54" spans="1:14" ht="19.5" customHeight="1">
      <c r="A54" s="131"/>
      <c r="B54" s="131"/>
      <c r="C54" s="132"/>
      <c r="D54" s="132"/>
      <c r="E54" s="132"/>
      <c r="F54" s="132"/>
      <c r="G54" s="132"/>
      <c r="H54" s="132"/>
      <c r="I54" s="132"/>
      <c r="J54" s="132"/>
      <c r="K54" s="132"/>
      <c r="L54" s="132"/>
      <c r="M54" s="132"/>
      <c r="N54" s="132"/>
    </row>
    <row r="55" spans="1:14" ht="19.5" customHeight="1">
      <c r="A55" s="185" t="s">
        <v>138</v>
      </c>
      <c r="B55" s="186"/>
      <c r="C55" s="171"/>
      <c r="D55" s="172"/>
      <c r="E55" s="172"/>
      <c r="F55" s="172"/>
      <c r="G55" s="172"/>
      <c r="H55" s="172"/>
      <c r="I55" s="172"/>
      <c r="J55" s="172"/>
      <c r="K55" s="172"/>
      <c r="L55" s="172"/>
      <c r="M55" s="172"/>
      <c r="N55" s="173"/>
    </row>
    <row r="56" spans="1:14" ht="19.5" customHeight="1">
      <c r="A56" s="187"/>
      <c r="B56" s="188"/>
      <c r="C56" s="175"/>
      <c r="D56" s="176"/>
      <c r="E56" s="176"/>
      <c r="F56" s="176"/>
      <c r="G56" s="176"/>
      <c r="H56" s="176"/>
      <c r="I56" s="176"/>
      <c r="J56" s="176"/>
      <c r="K56" s="176"/>
      <c r="L56" s="176"/>
      <c r="M56" s="176"/>
      <c r="N56" s="177"/>
    </row>
    <row r="57" spans="1:14" ht="19.5" customHeight="1">
      <c r="A57" s="189"/>
      <c r="B57" s="190"/>
      <c r="C57" s="178"/>
      <c r="D57" s="179"/>
      <c r="E57" s="179"/>
      <c r="F57" s="179"/>
      <c r="G57" s="179"/>
      <c r="H57" s="179"/>
      <c r="I57" s="179"/>
      <c r="J57" s="179"/>
      <c r="K57" s="179"/>
      <c r="L57" s="179"/>
      <c r="M57" s="179"/>
      <c r="N57" s="180"/>
    </row>
    <row r="58" spans="1:14" ht="19.5" customHeight="1">
      <c r="A58" s="131"/>
      <c r="B58" s="131"/>
      <c r="C58" s="132"/>
      <c r="D58" s="132"/>
      <c r="E58" s="132"/>
      <c r="F58" s="132"/>
      <c r="G58" s="132"/>
      <c r="H58" s="132"/>
      <c r="I58" s="132"/>
      <c r="J58" s="132"/>
      <c r="K58" s="132"/>
      <c r="L58" s="132"/>
      <c r="M58" s="132"/>
      <c r="N58" s="132"/>
    </row>
    <row r="59" ht="19.5" customHeight="1">
      <c r="A59" s="133" t="s">
        <v>226</v>
      </c>
    </row>
    <row r="60" spans="1:14" ht="19.5" customHeight="1">
      <c r="A60" s="185" t="s">
        <v>137</v>
      </c>
      <c r="B60" s="186"/>
      <c r="C60" s="171"/>
      <c r="D60" s="172"/>
      <c r="E60" s="172"/>
      <c r="F60" s="172"/>
      <c r="G60" s="172"/>
      <c r="H60" s="172"/>
      <c r="I60" s="172"/>
      <c r="J60" s="172"/>
      <c r="K60" s="172"/>
      <c r="L60" s="172"/>
      <c r="M60" s="172"/>
      <c r="N60" s="173"/>
    </row>
    <row r="61" spans="1:14" ht="19.5" customHeight="1">
      <c r="A61" s="187"/>
      <c r="B61" s="188"/>
      <c r="C61" s="175"/>
      <c r="D61" s="176"/>
      <c r="E61" s="176"/>
      <c r="F61" s="176"/>
      <c r="G61" s="176"/>
      <c r="H61" s="176"/>
      <c r="I61" s="176"/>
      <c r="J61" s="176"/>
      <c r="K61" s="176"/>
      <c r="L61" s="176"/>
      <c r="M61" s="176"/>
      <c r="N61" s="177"/>
    </row>
    <row r="62" spans="1:14" ht="19.5" customHeight="1">
      <c r="A62" s="187"/>
      <c r="B62" s="188"/>
      <c r="C62" s="175"/>
      <c r="D62" s="176"/>
      <c r="E62" s="176"/>
      <c r="F62" s="176"/>
      <c r="G62" s="176"/>
      <c r="H62" s="176"/>
      <c r="I62" s="176"/>
      <c r="J62" s="176"/>
      <c r="K62" s="176"/>
      <c r="L62" s="176"/>
      <c r="M62" s="176"/>
      <c r="N62" s="177"/>
    </row>
    <row r="63" spans="1:14" ht="19.5" customHeight="1">
      <c r="A63" s="187"/>
      <c r="B63" s="188"/>
      <c r="C63" s="175"/>
      <c r="D63" s="176"/>
      <c r="E63" s="176"/>
      <c r="F63" s="176"/>
      <c r="G63" s="176"/>
      <c r="H63" s="176"/>
      <c r="I63" s="176"/>
      <c r="J63" s="176"/>
      <c r="K63" s="176"/>
      <c r="L63" s="176"/>
      <c r="M63" s="176"/>
      <c r="N63" s="177"/>
    </row>
    <row r="64" spans="1:14" ht="19.5" customHeight="1">
      <c r="A64" s="187"/>
      <c r="B64" s="188"/>
      <c r="C64" s="175"/>
      <c r="D64" s="176"/>
      <c r="E64" s="176"/>
      <c r="F64" s="176"/>
      <c r="G64" s="176"/>
      <c r="H64" s="176"/>
      <c r="I64" s="176"/>
      <c r="J64" s="176"/>
      <c r="K64" s="176"/>
      <c r="L64" s="176"/>
      <c r="M64" s="176"/>
      <c r="N64" s="177"/>
    </row>
    <row r="65" spans="1:14" ht="19.5" customHeight="1">
      <c r="A65" s="187"/>
      <c r="B65" s="188"/>
      <c r="C65" s="175"/>
      <c r="D65" s="176"/>
      <c r="E65" s="176"/>
      <c r="F65" s="176"/>
      <c r="G65" s="176"/>
      <c r="H65" s="176"/>
      <c r="I65" s="176"/>
      <c r="J65" s="176"/>
      <c r="K65" s="176"/>
      <c r="L65" s="176"/>
      <c r="M65" s="176"/>
      <c r="N65" s="177"/>
    </row>
    <row r="66" spans="1:14" ht="19.5" customHeight="1">
      <c r="A66" s="189"/>
      <c r="B66" s="190"/>
      <c r="C66" s="178"/>
      <c r="D66" s="179"/>
      <c r="E66" s="179"/>
      <c r="F66" s="179"/>
      <c r="G66" s="179"/>
      <c r="H66" s="179"/>
      <c r="I66" s="179"/>
      <c r="J66" s="179"/>
      <c r="K66" s="179"/>
      <c r="L66" s="179"/>
      <c r="M66" s="179"/>
      <c r="N66" s="180"/>
    </row>
    <row r="67" ht="19.5" customHeight="1"/>
    <row r="68" ht="19.5" customHeight="1">
      <c r="A68" s="133" t="s">
        <v>227</v>
      </c>
    </row>
    <row r="69" spans="1:14" ht="19.5" customHeight="1">
      <c r="A69" s="167" t="s">
        <v>140</v>
      </c>
      <c r="B69" s="167"/>
      <c r="C69" s="168"/>
      <c r="D69" s="169"/>
      <c r="E69" s="169"/>
      <c r="F69" s="169"/>
      <c r="G69" s="169"/>
      <c r="H69" s="169"/>
      <c r="I69" s="169"/>
      <c r="J69" s="169"/>
      <c r="K69" s="169"/>
      <c r="L69" s="169"/>
      <c r="M69" s="169"/>
      <c r="N69" s="170"/>
    </row>
    <row r="70" spans="1:14" ht="19.5" customHeight="1">
      <c r="A70" s="182" t="s">
        <v>141</v>
      </c>
      <c r="B70" s="193"/>
      <c r="C70" s="171"/>
      <c r="D70" s="172"/>
      <c r="E70" s="172"/>
      <c r="F70" s="172"/>
      <c r="G70" s="172"/>
      <c r="H70" s="172"/>
      <c r="I70" s="172"/>
      <c r="J70" s="172"/>
      <c r="K70" s="172"/>
      <c r="L70" s="172"/>
      <c r="M70" s="172"/>
      <c r="N70" s="173"/>
    </row>
    <row r="71" spans="1:14" ht="19.5" customHeight="1">
      <c r="A71" s="182"/>
      <c r="B71" s="193"/>
      <c r="C71" s="175"/>
      <c r="D71" s="176"/>
      <c r="E71" s="176"/>
      <c r="F71" s="176"/>
      <c r="G71" s="176"/>
      <c r="H71" s="176"/>
      <c r="I71" s="176"/>
      <c r="J71" s="176"/>
      <c r="K71" s="176"/>
      <c r="L71" s="176"/>
      <c r="M71" s="176"/>
      <c r="N71" s="177"/>
    </row>
    <row r="72" spans="1:14" ht="19.5" customHeight="1">
      <c r="A72" s="182"/>
      <c r="B72" s="193"/>
      <c r="C72" s="175"/>
      <c r="D72" s="176"/>
      <c r="E72" s="176"/>
      <c r="F72" s="176"/>
      <c r="G72" s="176"/>
      <c r="H72" s="176"/>
      <c r="I72" s="176"/>
      <c r="J72" s="176"/>
      <c r="K72" s="176"/>
      <c r="L72" s="176"/>
      <c r="M72" s="176"/>
      <c r="N72" s="177"/>
    </row>
    <row r="73" spans="1:14" ht="19.5" customHeight="1">
      <c r="A73" s="182"/>
      <c r="B73" s="193"/>
      <c r="C73" s="175"/>
      <c r="D73" s="176"/>
      <c r="E73" s="176"/>
      <c r="F73" s="176"/>
      <c r="G73" s="176"/>
      <c r="H73" s="176"/>
      <c r="I73" s="176"/>
      <c r="J73" s="176"/>
      <c r="K73" s="176"/>
      <c r="L73" s="176"/>
      <c r="M73" s="176"/>
      <c r="N73" s="177"/>
    </row>
    <row r="74" spans="1:14" ht="19.5" customHeight="1">
      <c r="A74" s="182"/>
      <c r="B74" s="193"/>
      <c r="C74" s="175"/>
      <c r="D74" s="176"/>
      <c r="E74" s="176"/>
      <c r="F74" s="176"/>
      <c r="G74" s="176"/>
      <c r="H74" s="176"/>
      <c r="I74" s="176"/>
      <c r="J74" s="176"/>
      <c r="K74" s="176"/>
      <c r="L74" s="176"/>
      <c r="M74" s="176"/>
      <c r="N74" s="177"/>
    </row>
    <row r="75" spans="1:14" ht="19.5" customHeight="1">
      <c r="A75" s="183"/>
      <c r="B75" s="194"/>
      <c r="C75" s="178"/>
      <c r="D75" s="179"/>
      <c r="E75" s="179"/>
      <c r="F75" s="179"/>
      <c r="G75" s="179"/>
      <c r="H75" s="179"/>
      <c r="I75" s="179"/>
      <c r="J75" s="179"/>
      <c r="K75" s="179"/>
      <c r="L75" s="179"/>
      <c r="M75" s="179"/>
      <c r="N75" s="180"/>
    </row>
    <row r="76" ht="19.5" customHeight="1"/>
    <row r="77" spans="1:14" ht="19.5" customHeight="1">
      <c r="A77" s="167" t="s">
        <v>142</v>
      </c>
      <c r="B77" s="167"/>
      <c r="C77" s="168"/>
      <c r="D77" s="169"/>
      <c r="E77" s="169"/>
      <c r="F77" s="169"/>
      <c r="G77" s="169"/>
      <c r="H77" s="169"/>
      <c r="I77" s="169"/>
      <c r="J77" s="169"/>
      <c r="K77" s="169"/>
      <c r="L77" s="169"/>
      <c r="M77" s="169"/>
      <c r="N77" s="170"/>
    </row>
    <row r="78" spans="1:14" ht="19.5" customHeight="1">
      <c r="A78" s="182" t="s">
        <v>141</v>
      </c>
      <c r="B78" s="193"/>
      <c r="C78" s="171"/>
      <c r="D78" s="172"/>
      <c r="E78" s="172"/>
      <c r="F78" s="172"/>
      <c r="G78" s="172"/>
      <c r="H78" s="172"/>
      <c r="I78" s="172"/>
      <c r="J78" s="172"/>
      <c r="K78" s="172"/>
      <c r="L78" s="172"/>
      <c r="M78" s="172"/>
      <c r="N78" s="173"/>
    </row>
    <row r="79" spans="1:14" ht="19.5" customHeight="1">
      <c r="A79" s="182"/>
      <c r="B79" s="193"/>
      <c r="C79" s="175"/>
      <c r="D79" s="176"/>
      <c r="E79" s="176"/>
      <c r="F79" s="176"/>
      <c r="G79" s="176"/>
      <c r="H79" s="176"/>
      <c r="I79" s="176"/>
      <c r="J79" s="176"/>
      <c r="K79" s="176"/>
      <c r="L79" s="176"/>
      <c r="M79" s="176"/>
      <c r="N79" s="177"/>
    </row>
    <row r="80" spans="1:14" ht="19.5" customHeight="1">
      <c r="A80" s="182"/>
      <c r="B80" s="193"/>
      <c r="C80" s="175"/>
      <c r="D80" s="176"/>
      <c r="E80" s="176"/>
      <c r="F80" s="176"/>
      <c r="G80" s="176"/>
      <c r="H80" s="176"/>
      <c r="I80" s="176"/>
      <c r="J80" s="176"/>
      <c r="K80" s="176"/>
      <c r="L80" s="176"/>
      <c r="M80" s="176"/>
      <c r="N80" s="177"/>
    </row>
    <row r="81" spans="1:14" ht="19.5" customHeight="1">
      <c r="A81" s="182"/>
      <c r="B81" s="193"/>
      <c r="C81" s="175"/>
      <c r="D81" s="176"/>
      <c r="E81" s="176"/>
      <c r="F81" s="176"/>
      <c r="G81" s="176"/>
      <c r="H81" s="176"/>
      <c r="I81" s="176"/>
      <c r="J81" s="176"/>
      <c r="K81" s="176"/>
      <c r="L81" s="176"/>
      <c r="M81" s="176"/>
      <c r="N81" s="177"/>
    </row>
    <row r="82" spans="1:14" ht="19.5" customHeight="1">
      <c r="A82" s="182"/>
      <c r="B82" s="193"/>
      <c r="C82" s="175"/>
      <c r="D82" s="176"/>
      <c r="E82" s="176"/>
      <c r="F82" s="176"/>
      <c r="G82" s="176"/>
      <c r="H82" s="176"/>
      <c r="I82" s="176"/>
      <c r="J82" s="176"/>
      <c r="K82" s="176"/>
      <c r="L82" s="176"/>
      <c r="M82" s="176"/>
      <c r="N82" s="177"/>
    </row>
    <row r="83" spans="1:14" ht="19.5" customHeight="1">
      <c r="A83" s="183"/>
      <c r="B83" s="194"/>
      <c r="C83" s="178"/>
      <c r="D83" s="179"/>
      <c r="E83" s="179"/>
      <c r="F83" s="179"/>
      <c r="G83" s="179"/>
      <c r="H83" s="179"/>
      <c r="I83" s="179"/>
      <c r="J83" s="179"/>
      <c r="K83" s="179"/>
      <c r="L83" s="179"/>
      <c r="M83" s="179"/>
      <c r="N83" s="180"/>
    </row>
    <row r="84" ht="19.5" customHeight="1"/>
    <row r="85" spans="1:14" ht="19.5" customHeight="1">
      <c r="A85" s="167" t="s">
        <v>143</v>
      </c>
      <c r="B85" s="167"/>
      <c r="C85" s="168"/>
      <c r="D85" s="169"/>
      <c r="E85" s="169"/>
      <c r="F85" s="169"/>
      <c r="G85" s="169"/>
      <c r="H85" s="169"/>
      <c r="I85" s="169"/>
      <c r="J85" s="169"/>
      <c r="K85" s="169"/>
      <c r="L85" s="169"/>
      <c r="M85" s="169"/>
      <c r="N85" s="170"/>
    </row>
    <row r="86" spans="1:14" ht="19.5" customHeight="1">
      <c r="A86" s="182" t="s">
        <v>141</v>
      </c>
      <c r="B86" s="193"/>
      <c r="C86" s="171"/>
      <c r="D86" s="172"/>
      <c r="E86" s="172"/>
      <c r="F86" s="172"/>
      <c r="G86" s="172"/>
      <c r="H86" s="172"/>
      <c r="I86" s="172"/>
      <c r="J86" s="172"/>
      <c r="K86" s="172"/>
      <c r="L86" s="172"/>
      <c r="M86" s="172"/>
      <c r="N86" s="173"/>
    </row>
    <row r="87" spans="1:14" ht="19.5" customHeight="1">
      <c r="A87" s="182"/>
      <c r="B87" s="193"/>
      <c r="C87" s="175"/>
      <c r="D87" s="176"/>
      <c r="E87" s="176"/>
      <c r="F87" s="176"/>
      <c r="G87" s="176"/>
      <c r="H87" s="176"/>
      <c r="I87" s="176"/>
      <c r="J87" s="176"/>
      <c r="K87" s="176"/>
      <c r="L87" s="176"/>
      <c r="M87" s="176"/>
      <c r="N87" s="177"/>
    </row>
    <row r="88" spans="1:14" ht="19.5" customHeight="1">
      <c r="A88" s="182"/>
      <c r="B88" s="193"/>
      <c r="C88" s="175"/>
      <c r="D88" s="176"/>
      <c r="E88" s="176"/>
      <c r="F88" s="176"/>
      <c r="G88" s="176"/>
      <c r="H88" s="176"/>
      <c r="I88" s="176"/>
      <c r="J88" s="176"/>
      <c r="K88" s="176"/>
      <c r="L88" s="176"/>
      <c r="M88" s="176"/>
      <c r="N88" s="177"/>
    </row>
    <row r="89" spans="1:14" ht="19.5" customHeight="1">
      <c r="A89" s="182"/>
      <c r="B89" s="193"/>
      <c r="C89" s="175"/>
      <c r="D89" s="176"/>
      <c r="E89" s="176"/>
      <c r="F89" s="176"/>
      <c r="G89" s="176"/>
      <c r="H89" s="176"/>
      <c r="I89" s="176"/>
      <c r="J89" s="176"/>
      <c r="K89" s="176"/>
      <c r="L89" s="176"/>
      <c r="M89" s="176"/>
      <c r="N89" s="177"/>
    </row>
    <row r="90" spans="1:14" ht="19.5" customHeight="1">
      <c r="A90" s="182"/>
      <c r="B90" s="193"/>
      <c r="C90" s="175"/>
      <c r="D90" s="176"/>
      <c r="E90" s="176"/>
      <c r="F90" s="176"/>
      <c r="G90" s="176"/>
      <c r="H90" s="176"/>
      <c r="I90" s="176"/>
      <c r="J90" s="176"/>
      <c r="K90" s="176"/>
      <c r="L90" s="176"/>
      <c r="M90" s="176"/>
      <c r="N90" s="177"/>
    </row>
    <row r="91" spans="1:14" ht="19.5" customHeight="1">
      <c r="A91" s="183"/>
      <c r="B91" s="194"/>
      <c r="C91" s="178"/>
      <c r="D91" s="179"/>
      <c r="E91" s="179"/>
      <c r="F91" s="179"/>
      <c r="G91" s="179"/>
      <c r="H91" s="179"/>
      <c r="I91" s="179"/>
      <c r="J91" s="179"/>
      <c r="K91" s="179"/>
      <c r="L91" s="179"/>
      <c r="M91" s="179"/>
      <c r="N91" s="180"/>
    </row>
    <row r="92" ht="19.5" customHeight="1"/>
    <row r="93" ht="19.5" customHeight="1">
      <c r="A93" s="133" t="s">
        <v>228</v>
      </c>
    </row>
    <row r="94" spans="1:14" ht="19.5" customHeight="1">
      <c r="A94" s="174" t="s">
        <v>144</v>
      </c>
      <c r="B94" s="174"/>
      <c r="C94" s="171"/>
      <c r="D94" s="172"/>
      <c r="E94" s="172"/>
      <c r="F94" s="172"/>
      <c r="G94" s="172"/>
      <c r="H94" s="172"/>
      <c r="I94" s="172"/>
      <c r="J94" s="172"/>
      <c r="K94" s="172"/>
      <c r="L94" s="172"/>
      <c r="M94" s="172"/>
      <c r="N94" s="173"/>
    </row>
    <row r="95" spans="1:14" ht="19.5" customHeight="1">
      <c r="A95" s="174"/>
      <c r="B95" s="174"/>
      <c r="C95" s="175"/>
      <c r="D95" s="176"/>
      <c r="E95" s="176"/>
      <c r="F95" s="176"/>
      <c r="G95" s="176"/>
      <c r="H95" s="176"/>
      <c r="I95" s="176"/>
      <c r="J95" s="176"/>
      <c r="K95" s="176"/>
      <c r="L95" s="176"/>
      <c r="M95" s="176"/>
      <c r="N95" s="177"/>
    </row>
    <row r="96" spans="1:14" ht="19.5" customHeight="1">
      <c r="A96" s="174"/>
      <c r="B96" s="174"/>
      <c r="C96" s="175"/>
      <c r="D96" s="176"/>
      <c r="E96" s="176"/>
      <c r="F96" s="176"/>
      <c r="G96" s="176"/>
      <c r="H96" s="176"/>
      <c r="I96" s="176"/>
      <c r="J96" s="176"/>
      <c r="K96" s="176"/>
      <c r="L96" s="176"/>
      <c r="M96" s="176"/>
      <c r="N96" s="177"/>
    </row>
    <row r="97" spans="1:14" ht="19.5" customHeight="1">
      <c r="A97" s="174"/>
      <c r="B97" s="174"/>
      <c r="C97" s="178"/>
      <c r="D97" s="179"/>
      <c r="E97" s="179"/>
      <c r="F97" s="179"/>
      <c r="G97" s="179"/>
      <c r="H97" s="179"/>
      <c r="I97" s="179"/>
      <c r="J97" s="179"/>
      <c r="K97" s="179"/>
      <c r="L97" s="179"/>
      <c r="M97" s="179"/>
      <c r="N97" s="180"/>
    </row>
    <row r="98" spans="1:14" ht="19.5" customHeight="1">
      <c r="A98" s="187" t="s">
        <v>146</v>
      </c>
      <c r="B98" s="188"/>
      <c r="C98" s="175"/>
      <c r="D98" s="176"/>
      <c r="E98" s="176"/>
      <c r="F98" s="176"/>
      <c r="G98" s="176"/>
      <c r="H98" s="176"/>
      <c r="I98" s="176"/>
      <c r="J98" s="176"/>
      <c r="K98" s="176"/>
      <c r="L98" s="176"/>
      <c r="M98" s="176"/>
      <c r="N98" s="177"/>
    </row>
    <row r="99" spans="1:14" ht="19.5" customHeight="1">
      <c r="A99" s="189"/>
      <c r="B99" s="190"/>
      <c r="C99" s="178"/>
      <c r="D99" s="179"/>
      <c r="E99" s="179"/>
      <c r="F99" s="179"/>
      <c r="G99" s="179"/>
      <c r="H99" s="179"/>
      <c r="I99" s="179"/>
      <c r="J99" s="179"/>
      <c r="K99" s="179"/>
      <c r="L99" s="179"/>
      <c r="M99" s="179"/>
      <c r="N99" s="180"/>
    </row>
    <row r="100" spans="1:14" ht="19.5" customHeight="1">
      <c r="A100" s="174" t="s">
        <v>147</v>
      </c>
      <c r="B100" s="174"/>
      <c r="C100" s="171"/>
      <c r="D100" s="172"/>
      <c r="E100" s="172"/>
      <c r="F100" s="172"/>
      <c r="G100" s="172"/>
      <c r="H100" s="172"/>
      <c r="I100" s="172"/>
      <c r="J100" s="172"/>
      <c r="K100" s="172"/>
      <c r="L100" s="172"/>
      <c r="M100" s="172"/>
      <c r="N100" s="173"/>
    </row>
    <row r="101" spans="1:14" ht="19.5" customHeight="1">
      <c r="A101" s="174"/>
      <c r="B101" s="174"/>
      <c r="C101" s="175"/>
      <c r="D101" s="176"/>
      <c r="E101" s="176"/>
      <c r="F101" s="176"/>
      <c r="G101" s="176"/>
      <c r="H101" s="176"/>
      <c r="I101" s="176"/>
      <c r="J101" s="176"/>
      <c r="K101" s="176"/>
      <c r="L101" s="176"/>
      <c r="M101" s="176"/>
      <c r="N101" s="177"/>
    </row>
    <row r="102" spans="1:14" ht="19.5" customHeight="1">
      <c r="A102" s="174"/>
      <c r="B102" s="174"/>
      <c r="C102" s="175"/>
      <c r="D102" s="176"/>
      <c r="E102" s="176"/>
      <c r="F102" s="176"/>
      <c r="G102" s="176"/>
      <c r="H102" s="176"/>
      <c r="I102" s="176"/>
      <c r="J102" s="176"/>
      <c r="K102" s="176"/>
      <c r="L102" s="176"/>
      <c r="M102" s="176"/>
      <c r="N102" s="177"/>
    </row>
    <row r="103" spans="1:14" ht="19.5" customHeight="1">
      <c r="A103" s="174"/>
      <c r="B103" s="174"/>
      <c r="C103" s="178"/>
      <c r="D103" s="179"/>
      <c r="E103" s="179"/>
      <c r="F103" s="179"/>
      <c r="G103" s="179"/>
      <c r="H103" s="179"/>
      <c r="I103" s="179"/>
      <c r="J103" s="179"/>
      <c r="K103" s="179"/>
      <c r="L103" s="179"/>
      <c r="M103" s="179"/>
      <c r="N103" s="180"/>
    </row>
    <row r="104" ht="19.5" customHeight="1"/>
    <row r="105" ht="19.5" customHeight="1">
      <c r="A105" s="133" t="s">
        <v>229</v>
      </c>
    </row>
    <row r="106" spans="1:14" ht="19.5" customHeight="1">
      <c r="A106" s="185" t="s">
        <v>214</v>
      </c>
      <c r="B106" s="186"/>
      <c r="C106" s="171"/>
      <c r="D106" s="172"/>
      <c r="E106" s="172"/>
      <c r="F106" s="172"/>
      <c r="G106" s="172"/>
      <c r="H106" s="172"/>
      <c r="I106" s="172"/>
      <c r="J106" s="172"/>
      <c r="K106" s="172"/>
      <c r="L106" s="172"/>
      <c r="M106" s="172"/>
      <c r="N106" s="173"/>
    </row>
    <row r="107" spans="1:14" ht="19.5" customHeight="1">
      <c r="A107" s="187"/>
      <c r="B107" s="188"/>
      <c r="C107" s="175"/>
      <c r="D107" s="176"/>
      <c r="E107" s="176"/>
      <c r="F107" s="176"/>
      <c r="G107" s="176"/>
      <c r="H107" s="176"/>
      <c r="I107" s="176"/>
      <c r="J107" s="176"/>
      <c r="K107" s="176"/>
      <c r="L107" s="176"/>
      <c r="M107" s="176"/>
      <c r="N107" s="177"/>
    </row>
    <row r="108" spans="1:14" ht="19.5" customHeight="1">
      <c r="A108" s="189"/>
      <c r="B108" s="190"/>
      <c r="C108" s="178"/>
      <c r="D108" s="179"/>
      <c r="E108" s="179"/>
      <c r="F108" s="179"/>
      <c r="G108" s="179"/>
      <c r="H108" s="179"/>
      <c r="I108" s="179"/>
      <c r="J108" s="179"/>
      <c r="K108" s="179"/>
      <c r="L108" s="179"/>
      <c r="M108" s="179"/>
      <c r="N108" s="180"/>
    </row>
    <row r="109" ht="19.5" customHeight="1"/>
    <row r="110" ht="19.5" customHeight="1">
      <c r="A110" s="133" t="s">
        <v>230</v>
      </c>
    </row>
    <row r="111" spans="1:14" ht="19.5" customHeight="1">
      <c r="A111" s="185" t="s">
        <v>157</v>
      </c>
      <c r="B111" s="186"/>
      <c r="C111" s="171"/>
      <c r="D111" s="172"/>
      <c r="E111" s="172"/>
      <c r="F111" s="172"/>
      <c r="G111" s="172"/>
      <c r="H111" s="172"/>
      <c r="I111" s="172"/>
      <c r="J111" s="172"/>
      <c r="K111" s="172"/>
      <c r="L111" s="172"/>
      <c r="M111" s="172"/>
      <c r="N111" s="173"/>
    </row>
    <row r="112" spans="1:14" ht="19.5" customHeight="1">
      <c r="A112" s="187"/>
      <c r="B112" s="188"/>
      <c r="C112" s="175"/>
      <c r="D112" s="176"/>
      <c r="E112" s="176"/>
      <c r="F112" s="176"/>
      <c r="G112" s="176"/>
      <c r="H112" s="176"/>
      <c r="I112" s="176"/>
      <c r="J112" s="176"/>
      <c r="K112" s="176"/>
      <c r="L112" s="176"/>
      <c r="M112" s="176"/>
      <c r="N112" s="177"/>
    </row>
    <row r="113" spans="1:14" ht="19.5" customHeight="1">
      <c r="A113" s="187"/>
      <c r="B113" s="188"/>
      <c r="C113" s="175"/>
      <c r="D113" s="176"/>
      <c r="E113" s="176"/>
      <c r="F113" s="176"/>
      <c r="G113" s="176"/>
      <c r="H113" s="176"/>
      <c r="I113" s="176"/>
      <c r="J113" s="176"/>
      <c r="K113" s="176"/>
      <c r="L113" s="176"/>
      <c r="M113" s="176"/>
      <c r="N113" s="177"/>
    </row>
    <row r="114" spans="1:14" ht="19.5" customHeight="1">
      <c r="A114" s="187"/>
      <c r="B114" s="188"/>
      <c r="C114" s="175"/>
      <c r="D114" s="176"/>
      <c r="E114" s="176"/>
      <c r="F114" s="176"/>
      <c r="G114" s="176"/>
      <c r="H114" s="176"/>
      <c r="I114" s="176"/>
      <c r="J114" s="176"/>
      <c r="K114" s="176"/>
      <c r="L114" s="176"/>
      <c r="M114" s="176"/>
      <c r="N114" s="177"/>
    </row>
    <row r="115" spans="1:14" ht="19.5" customHeight="1">
      <c r="A115" s="189"/>
      <c r="B115" s="190"/>
      <c r="C115" s="178"/>
      <c r="D115" s="179"/>
      <c r="E115" s="179"/>
      <c r="F115" s="179"/>
      <c r="G115" s="179"/>
      <c r="H115" s="179"/>
      <c r="I115" s="179"/>
      <c r="J115" s="179"/>
      <c r="K115" s="179"/>
      <c r="L115" s="179"/>
      <c r="M115" s="179"/>
      <c r="N115" s="180"/>
    </row>
    <row r="116" spans="1:14" ht="19.5" customHeight="1">
      <c r="A116" s="174" t="s">
        <v>158</v>
      </c>
      <c r="B116" s="174"/>
      <c r="C116" s="191" t="s">
        <v>241</v>
      </c>
      <c r="D116" s="191"/>
      <c r="E116" s="191"/>
      <c r="F116" s="191"/>
      <c r="G116" s="191"/>
      <c r="H116" s="191"/>
      <c r="I116" s="191"/>
      <c r="J116" s="191"/>
      <c r="K116" s="191"/>
      <c r="L116" s="191"/>
      <c r="M116" s="191"/>
      <c r="N116" s="191"/>
    </row>
    <row r="117" spans="1:14" ht="19.5" customHeight="1">
      <c r="A117" s="174" t="s">
        <v>159</v>
      </c>
      <c r="B117" s="174"/>
      <c r="C117" s="168" t="s">
        <v>243</v>
      </c>
      <c r="D117" s="169"/>
      <c r="E117" s="169"/>
      <c r="F117" s="169"/>
      <c r="G117" s="169"/>
      <c r="H117" s="169"/>
      <c r="I117" s="169"/>
      <c r="J117" s="169"/>
      <c r="K117" s="169"/>
      <c r="L117" s="169"/>
      <c r="M117" s="169"/>
      <c r="N117" s="170"/>
    </row>
    <row r="118" ht="19.5" customHeight="1"/>
    <row r="119" ht="19.5" customHeight="1">
      <c r="A119" s="133" t="s">
        <v>231</v>
      </c>
    </row>
    <row r="120" spans="1:14" ht="19.5" customHeight="1">
      <c r="A120" s="174" t="s">
        <v>160</v>
      </c>
      <c r="B120" s="174"/>
      <c r="C120" s="171"/>
      <c r="D120" s="172"/>
      <c r="E120" s="172"/>
      <c r="F120" s="172"/>
      <c r="G120" s="172"/>
      <c r="H120" s="172"/>
      <c r="I120" s="172"/>
      <c r="J120" s="172"/>
      <c r="K120" s="172"/>
      <c r="L120" s="172"/>
      <c r="M120" s="172"/>
      <c r="N120" s="173"/>
    </row>
    <row r="121" spans="1:14" ht="19.5" customHeight="1">
      <c r="A121" s="174"/>
      <c r="B121" s="174"/>
      <c r="C121" s="178"/>
      <c r="D121" s="179"/>
      <c r="E121" s="179"/>
      <c r="F121" s="179"/>
      <c r="G121" s="179"/>
      <c r="H121" s="179"/>
      <c r="I121" s="179"/>
      <c r="J121" s="179"/>
      <c r="K121" s="179"/>
      <c r="L121" s="179"/>
      <c r="M121" s="179"/>
      <c r="N121" s="180"/>
    </row>
    <row r="122" spans="1:14" ht="19.5" customHeight="1">
      <c r="A122" s="174" t="s">
        <v>161</v>
      </c>
      <c r="B122" s="174"/>
      <c r="C122" s="168" t="s">
        <v>242</v>
      </c>
      <c r="D122" s="169"/>
      <c r="E122" s="169"/>
      <c r="F122" s="169"/>
      <c r="G122" s="169"/>
      <c r="H122" s="169"/>
      <c r="I122" s="169"/>
      <c r="J122" s="169"/>
      <c r="K122" s="169"/>
      <c r="L122" s="169"/>
      <c r="M122" s="169"/>
      <c r="N122" s="170"/>
    </row>
    <row r="123" ht="19.5" customHeight="1"/>
    <row r="124" ht="19.5" customHeight="1">
      <c r="A124" s="133" t="s">
        <v>232</v>
      </c>
    </row>
    <row r="125" spans="1:14" ht="19.5" customHeight="1">
      <c r="A125" s="174" t="s">
        <v>162</v>
      </c>
      <c r="B125" s="174"/>
      <c r="C125" s="171"/>
      <c r="D125" s="172"/>
      <c r="E125" s="172"/>
      <c r="F125" s="172"/>
      <c r="G125" s="172"/>
      <c r="H125" s="172"/>
      <c r="I125" s="172"/>
      <c r="J125" s="172"/>
      <c r="K125" s="172"/>
      <c r="L125" s="172"/>
      <c r="M125" s="172"/>
      <c r="N125" s="173"/>
    </row>
    <row r="126" spans="1:14" ht="19.5" customHeight="1">
      <c r="A126" s="174"/>
      <c r="B126" s="174"/>
      <c r="C126" s="178"/>
      <c r="D126" s="179"/>
      <c r="E126" s="179"/>
      <c r="F126" s="179"/>
      <c r="G126" s="179"/>
      <c r="H126" s="179"/>
      <c r="I126" s="179"/>
      <c r="J126" s="179"/>
      <c r="K126" s="179"/>
      <c r="L126" s="179"/>
      <c r="M126" s="179"/>
      <c r="N126" s="180"/>
    </row>
    <row r="127" spans="1:14" ht="19.5" customHeight="1">
      <c r="A127" s="174" t="s">
        <v>220</v>
      </c>
      <c r="B127" s="174"/>
      <c r="C127" s="168"/>
      <c r="D127" s="169"/>
      <c r="E127" s="169"/>
      <c r="F127" s="169"/>
      <c r="G127" s="169"/>
      <c r="H127" s="169"/>
      <c r="I127" s="169"/>
      <c r="J127" s="169"/>
      <c r="K127" s="169"/>
      <c r="L127" s="169"/>
      <c r="M127" s="169"/>
      <c r="N127" s="170"/>
    </row>
    <row r="128" ht="19.5" customHeight="1"/>
    <row r="129" ht="19.5" customHeight="1">
      <c r="A129" s="133" t="s">
        <v>233</v>
      </c>
    </row>
    <row r="130" spans="1:14" ht="19.5" customHeight="1">
      <c r="A130" s="195"/>
      <c r="B130" s="195"/>
      <c r="C130" s="166" t="s">
        <v>148</v>
      </c>
      <c r="D130" s="166"/>
      <c r="E130" s="166"/>
      <c r="F130" s="166"/>
      <c r="G130" s="166" t="s">
        <v>208</v>
      </c>
      <c r="H130" s="166"/>
      <c r="I130" s="166"/>
      <c r="J130" s="166"/>
      <c r="K130" s="166" t="s">
        <v>209</v>
      </c>
      <c r="L130" s="166"/>
      <c r="M130" s="166"/>
      <c r="N130" s="166"/>
    </row>
    <row r="131" spans="1:14" ht="19.5" customHeight="1">
      <c r="A131" s="192" t="s">
        <v>145</v>
      </c>
      <c r="B131" s="192"/>
      <c r="C131" s="184"/>
      <c r="D131" s="184"/>
      <c r="E131" s="184"/>
      <c r="F131" s="184"/>
      <c r="G131" s="184"/>
      <c r="H131" s="184"/>
      <c r="I131" s="184"/>
      <c r="J131" s="184"/>
      <c r="K131" s="184"/>
      <c r="L131" s="184"/>
      <c r="M131" s="184"/>
      <c r="N131" s="184"/>
    </row>
    <row r="132" spans="1:14" ht="19.5" customHeight="1">
      <c r="A132" s="192" t="s">
        <v>149</v>
      </c>
      <c r="B132" s="192"/>
      <c r="C132" s="184"/>
      <c r="D132" s="184"/>
      <c r="E132" s="184"/>
      <c r="F132" s="184"/>
      <c r="G132" s="184"/>
      <c r="H132" s="184"/>
      <c r="I132" s="184"/>
      <c r="J132" s="184"/>
      <c r="K132" s="184"/>
      <c r="L132" s="184"/>
      <c r="M132" s="184"/>
      <c r="N132" s="184"/>
    </row>
    <row r="133" spans="1:14" ht="19.5" customHeight="1">
      <c r="A133" s="192" t="s">
        <v>154</v>
      </c>
      <c r="B133" s="192"/>
      <c r="C133" s="184"/>
      <c r="D133" s="184"/>
      <c r="E133" s="184"/>
      <c r="F133" s="184"/>
      <c r="G133" s="184"/>
      <c r="H133" s="184"/>
      <c r="I133" s="184"/>
      <c r="J133" s="184"/>
      <c r="K133" s="184"/>
      <c r="L133" s="184"/>
      <c r="M133" s="184"/>
      <c r="N133" s="184"/>
    </row>
    <row r="134" spans="1:14" ht="19.5" customHeight="1">
      <c r="A134" s="192" t="s">
        <v>210</v>
      </c>
      <c r="B134" s="192"/>
      <c r="C134" s="184"/>
      <c r="D134" s="184"/>
      <c r="E134" s="184"/>
      <c r="F134" s="184"/>
      <c r="G134" s="184"/>
      <c r="H134" s="184"/>
      <c r="I134" s="184"/>
      <c r="J134" s="184"/>
      <c r="K134" s="184"/>
      <c r="L134" s="184"/>
      <c r="M134" s="184"/>
      <c r="N134" s="184"/>
    </row>
    <row r="135" spans="1:14" ht="19.5" customHeight="1">
      <c r="A135" s="192" t="s">
        <v>155</v>
      </c>
      <c r="B135" s="192"/>
      <c r="C135" s="184"/>
      <c r="D135" s="184"/>
      <c r="E135" s="184"/>
      <c r="F135" s="184"/>
      <c r="G135" s="184"/>
      <c r="H135" s="184"/>
      <c r="I135" s="184"/>
      <c r="J135" s="184"/>
      <c r="K135" s="184"/>
      <c r="L135" s="184"/>
      <c r="M135" s="184"/>
      <c r="N135" s="184"/>
    </row>
    <row r="136" spans="1:14" ht="19.5" customHeight="1">
      <c r="A136" s="192" t="s">
        <v>153</v>
      </c>
      <c r="B136" s="192"/>
      <c r="C136" s="184"/>
      <c r="D136" s="184"/>
      <c r="E136" s="184"/>
      <c r="F136" s="184"/>
      <c r="G136" s="184"/>
      <c r="H136" s="184"/>
      <c r="I136" s="184"/>
      <c r="J136" s="184"/>
      <c r="K136" s="184"/>
      <c r="L136" s="184"/>
      <c r="M136" s="184"/>
      <c r="N136" s="184"/>
    </row>
    <row r="137" spans="1:14" ht="19.5" customHeight="1">
      <c r="A137" s="192" t="s">
        <v>150</v>
      </c>
      <c r="B137" s="192"/>
      <c r="C137" s="184"/>
      <c r="D137" s="184"/>
      <c r="E137" s="184"/>
      <c r="F137" s="184"/>
      <c r="G137" s="184"/>
      <c r="H137" s="184"/>
      <c r="I137" s="184"/>
      <c r="J137" s="184"/>
      <c r="K137" s="184"/>
      <c r="L137" s="184"/>
      <c r="M137" s="184"/>
      <c r="N137" s="184"/>
    </row>
    <row r="138" spans="1:14" ht="19.5" customHeight="1">
      <c r="A138" s="192" t="s">
        <v>151</v>
      </c>
      <c r="B138" s="192"/>
      <c r="C138" s="184"/>
      <c r="D138" s="184"/>
      <c r="E138" s="184"/>
      <c r="F138" s="184"/>
      <c r="G138" s="184"/>
      <c r="H138" s="184"/>
      <c r="I138" s="184"/>
      <c r="J138" s="184"/>
      <c r="K138" s="184"/>
      <c r="L138" s="184"/>
      <c r="M138" s="184"/>
      <c r="N138" s="184"/>
    </row>
    <row r="139" spans="1:14" ht="39.75" customHeight="1">
      <c r="A139" s="192" t="s">
        <v>152</v>
      </c>
      <c r="B139" s="192"/>
      <c r="C139" s="184"/>
      <c r="D139" s="184"/>
      <c r="E139" s="184"/>
      <c r="F139" s="184"/>
      <c r="G139" s="184"/>
      <c r="H139" s="184"/>
      <c r="I139" s="184"/>
      <c r="J139" s="184"/>
      <c r="K139" s="184"/>
      <c r="L139" s="184"/>
      <c r="M139" s="184"/>
      <c r="N139" s="184"/>
    </row>
    <row r="140" spans="1:14" ht="19.5" customHeight="1">
      <c r="A140" s="192" t="s">
        <v>211</v>
      </c>
      <c r="B140" s="192"/>
      <c r="C140" s="184"/>
      <c r="D140" s="184"/>
      <c r="E140" s="184"/>
      <c r="F140" s="184"/>
      <c r="G140" s="184"/>
      <c r="H140" s="184"/>
      <c r="I140" s="184"/>
      <c r="J140" s="184"/>
      <c r="K140" s="184"/>
      <c r="L140" s="184"/>
      <c r="M140" s="184"/>
      <c r="N140" s="184"/>
    </row>
    <row r="141" spans="1:14" ht="19.5" customHeight="1">
      <c r="A141" s="192" t="s">
        <v>212</v>
      </c>
      <c r="B141" s="192"/>
      <c r="C141" s="184"/>
      <c r="D141" s="184"/>
      <c r="E141" s="184"/>
      <c r="F141" s="184"/>
      <c r="G141" s="184"/>
      <c r="H141" s="184"/>
      <c r="I141" s="184"/>
      <c r="J141" s="184"/>
      <c r="K141" s="184"/>
      <c r="L141" s="184"/>
      <c r="M141" s="184"/>
      <c r="N141" s="184"/>
    </row>
    <row r="142" spans="1:14" ht="45" customHeight="1">
      <c r="A142" s="192" t="s">
        <v>156</v>
      </c>
      <c r="B142" s="192"/>
      <c r="C142" s="184"/>
      <c r="D142" s="184"/>
      <c r="E142" s="184"/>
      <c r="F142" s="184"/>
      <c r="G142" s="184"/>
      <c r="H142" s="184"/>
      <c r="I142" s="184"/>
      <c r="J142" s="184"/>
      <c r="K142" s="184"/>
      <c r="L142" s="184"/>
      <c r="M142" s="184"/>
      <c r="N142" s="184"/>
    </row>
    <row r="143" ht="19.5" customHeight="1"/>
    <row r="144" ht="19.5" customHeight="1">
      <c r="A144" s="133" t="s">
        <v>234</v>
      </c>
    </row>
    <row r="145" spans="1:14" ht="19.5" customHeight="1">
      <c r="A145" s="174" t="s">
        <v>221</v>
      </c>
      <c r="B145" s="174"/>
      <c r="C145" s="171"/>
      <c r="D145" s="172"/>
      <c r="E145" s="172"/>
      <c r="F145" s="172"/>
      <c r="G145" s="172"/>
      <c r="H145" s="172"/>
      <c r="I145" s="172"/>
      <c r="J145" s="172"/>
      <c r="K145" s="172"/>
      <c r="L145" s="172"/>
      <c r="M145" s="172"/>
      <c r="N145" s="173"/>
    </row>
    <row r="146" spans="1:14" ht="19.5" customHeight="1">
      <c r="A146" s="174"/>
      <c r="B146" s="174"/>
      <c r="C146" s="175"/>
      <c r="D146" s="176"/>
      <c r="E146" s="176"/>
      <c r="F146" s="176"/>
      <c r="G146" s="176"/>
      <c r="H146" s="176"/>
      <c r="I146" s="176"/>
      <c r="J146" s="176"/>
      <c r="K146" s="176"/>
      <c r="L146" s="176"/>
      <c r="M146" s="176"/>
      <c r="N146" s="177"/>
    </row>
    <row r="147" spans="1:14" ht="19.5" customHeight="1">
      <c r="A147" s="174"/>
      <c r="B147" s="174"/>
      <c r="C147" s="178"/>
      <c r="D147" s="179"/>
      <c r="E147" s="179"/>
      <c r="F147" s="179"/>
      <c r="G147" s="179"/>
      <c r="H147" s="179"/>
      <c r="I147" s="179"/>
      <c r="J147" s="179"/>
      <c r="K147" s="179"/>
      <c r="L147" s="179"/>
      <c r="M147" s="179"/>
      <c r="N147" s="180"/>
    </row>
    <row r="148" spans="1:14" ht="19.5" customHeight="1">
      <c r="A148" s="174" t="s">
        <v>163</v>
      </c>
      <c r="B148" s="174"/>
      <c r="C148" s="168"/>
      <c r="D148" s="169"/>
      <c r="E148" s="169"/>
      <c r="F148" s="169"/>
      <c r="G148" s="169"/>
      <c r="H148" s="169"/>
      <c r="I148" s="169"/>
      <c r="J148" s="169"/>
      <c r="K148" s="169"/>
      <c r="L148" s="169"/>
      <c r="M148" s="169"/>
      <c r="N148" s="170"/>
    </row>
    <row r="149" ht="19.5" customHeight="1"/>
    <row r="150" ht="19.5" customHeight="1">
      <c r="A150" s="133" t="s">
        <v>235</v>
      </c>
    </row>
    <row r="151" spans="1:14" ht="19.5" customHeight="1">
      <c r="A151" s="167" t="s">
        <v>168</v>
      </c>
      <c r="B151" s="167"/>
      <c r="C151" s="134" t="s">
        <v>164</v>
      </c>
      <c r="D151" s="134"/>
      <c r="E151" s="134"/>
      <c r="F151" s="134"/>
      <c r="G151" s="134"/>
      <c r="H151" s="134"/>
      <c r="I151" s="134"/>
      <c r="J151" s="134"/>
      <c r="K151" s="134"/>
      <c r="L151" s="134"/>
      <c r="M151" s="134" t="s">
        <v>164</v>
      </c>
      <c r="N151" s="135"/>
    </row>
    <row r="152" spans="1:14" ht="19.5" customHeight="1">
      <c r="A152" s="167"/>
      <c r="B152" s="167"/>
      <c r="C152" s="138" t="s">
        <v>173</v>
      </c>
      <c r="D152" s="139" t="s">
        <v>165</v>
      </c>
      <c r="E152" s="139" t="s">
        <v>195</v>
      </c>
      <c r="F152" s="139" t="s">
        <v>167</v>
      </c>
      <c r="G152" s="139" t="s">
        <v>202</v>
      </c>
      <c r="H152" s="139" t="s">
        <v>175</v>
      </c>
      <c r="I152" s="139" t="s">
        <v>203</v>
      </c>
      <c r="J152" s="139" t="s">
        <v>171</v>
      </c>
      <c r="K152" s="139" t="s">
        <v>204</v>
      </c>
      <c r="L152" s="139" t="s">
        <v>205</v>
      </c>
      <c r="M152" s="139" t="s">
        <v>206</v>
      </c>
      <c r="N152" s="140" t="s">
        <v>207</v>
      </c>
    </row>
    <row r="153" spans="1:14" ht="19.5" customHeight="1">
      <c r="A153" s="181" t="s">
        <v>169</v>
      </c>
      <c r="B153" s="141" t="s">
        <v>216</v>
      </c>
      <c r="C153" s="142"/>
      <c r="D153" s="143"/>
      <c r="E153" s="143"/>
      <c r="F153" s="143"/>
      <c r="G153" s="143"/>
      <c r="H153" s="143"/>
      <c r="I153" s="143"/>
      <c r="J153" s="143"/>
      <c r="K153" s="143"/>
      <c r="L153" s="143"/>
      <c r="M153" s="143"/>
      <c r="N153" s="144"/>
    </row>
    <row r="154" spans="1:14" ht="19.5" customHeight="1">
      <c r="A154" s="182"/>
      <c r="B154" s="141" t="s">
        <v>218</v>
      </c>
      <c r="C154" s="142"/>
      <c r="D154" s="143"/>
      <c r="E154" s="143"/>
      <c r="F154" s="143"/>
      <c r="G154" s="143"/>
      <c r="H154" s="143"/>
      <c r="I154" s="143"/>
      <c r="J154" s="143"/>
      <c r="K154" s="143"/>
      <c r="L154" s="143"/>
      <c r="M154" s="143"/>
      <c r="N154" s="144"/>
    </row>
    <row r="155" spans="1:14" ht="19.5" customHeight="1">
      <c r="A155" s="182"/>
      <c r="B155" s="141" t="s">
        <v>217</v>
      </c>
      <c r="C155" s="142"/>
      <c r="D155" s="143"/>
      <c r="E155" s="143"/>
      <c r="F155" s="143"/>
      <c r="G155" s="143"/>
      <c r="H155" s="143"/>
      <c r="I155" s="143"/>
      <c r="J155" s="143"/>
      <c r="K155" s="143"/>
      <c r="L155" s="143"/>
      <c r="M155" s="143"/>
      <c r="N155" s="144"/>
    </row>
    <row r="156" spans="1:14" ht="19.5" customHeight="1">
      <c r="A156" s="182"/>
      <c r="B156" s="141" t="s">
        <v>215</v>
      </c>
      <c r="C156" s="142"/>
      <c r="D156" s="143"/>
      <c r="E156" s="143"/>
      <c r="F156" s="143"/>
      <c r="G156" s="143"/>
      <c r="H156" s="143"/>
      <c r="I156" s="143"/>
      <c r="J156" s="143"/>
      <c r="K156" s="143"/>
      <c r="L156" s="143"/>
      <c r="M156" s="143"/>
      <c r="N156" s="144"/>
    </row>
    <row r="157" spans="1:14" ht="19.5" customHeight="1">
      <c r="A157" s="183"/>
      <c r="B157" s="141" t="s">
        <v>219</v>
      </c>
      <c r="C157" s="145"/>
      <c r="D157" s="146"/>
      <c r="E157" s="146"/>
      <c r="F157" s="146"/>
      <c r="G157" s="146"/>
      <c r="H157" s="146"/>
      <c r="I157" s="146"/>
      <c r="J157" s="146"/>
      <c r="K157" s="146"/>
      <c r="L157" s="146"/>
      <c r="M157" s="146"/>
      <c r="N157" s="147"/>
    </row>
    <row r="158" ht="19.5" customHeight="1"/>
    <row r="159" ht="19.5" customHeight="1">
      <c r="A159" s="133" t="s">
        <v>236</v>
      </c>
    </row>
    <row r="160" spans="1:14" ht="19.5" customHeight="1">
      <c r="A160" s="167" t="s">
        <v>179</v>
      </c>
      <c r="B160" s="167"/>
      <c r="C160" s="171"/>
      <c r="D160" s="172"/>
      <c r="E160" s="172"/>
      <c r="F160" s="172"/>
      <c r="G160" s="172"/>
      <c r="H160" s="172"/>
      <c r="I160" s="172"/>
      <c r="J160" s="172"/>
      <c r="K160" s="172"/>
      <c r="L160" s="172"/>
      <c r="M160" s="172"/>
      <c r="N160" s="173"/>
    </row>
    <row r="161" spans="1:14" ht="19.5" customHeight="1">
      <c r="A161" s="167" t="s">
        <v>180</v>
      </c>
      <c r="B161" s="167"/>
      <c r="C161" s="168"/>
      <c r="D161" s="169"/>
      <c r="E161" s="169"/>
      <c r="F161" s="169"/>
      <c r="G161" s="169"/>
      <c r="H161" s="169"/>
      <c r="I161" s="169"/>
      <c r="J161" s="169"/>
      <c r="K161" s="169"/>
      <c r="L161" s="169"/>
      <c r="M161" s="169"/>
      <c r="N161" s="170"/>
    </row>
    <row r="162" spans="1:14" ht="19.5" customHeight="1">
      <c r="A162" s="167" t="s">
        <v>182</v>
      </c>
      <c r="B162" s="167"/>
      <c r="C162" s="171"/>
      <c r="D162" s="172"/>
      <c r="E162" s="172"/>
      <c r="F162" s="172"/>
      <c r="G162" s="172"/>
      <c r="H162" s="172"/>
      <c r="I162" s="172"/>
      <c r="J162" s="172"/>
      <c r="K162" s="172"/>
      <c r="L162" s="172"/>
      <c r="M162" s="172"/>
      <c r="N162" s="173"/>
    </row>
    <row r="163" spans="1:14" ht="19.5" customHeight="1">
      <c r="A163" s="167" t="s">
        <v>183</v>
      </c>
      <c r="B163" s="167"/>
      <c r="C163" s="168"/>
      <c r="D163" s="169"/>
      <c r="E163" s="169"/>
      <c r="F163" s="169"/>
      <c r="G163" s="169"/>
      <c r="H163" s="169"/>
      <c r="I163" s="169"/>
      <c r="J163" s="169"/>
      <c r="K163" s="169"/>
      <c r="L163" s="169"/>
      <c r="M163" s="169"/>
      <c r="N163" s="170"/>
    </row>
    <row r="164" spans="1:14" ht="19.5" customHeight="1">
      <c r="A164" s="167" t="s">
        <v>181</v>
      </c>
      <c r="B164" s="167"/>
      <c r="C164" s="168"/>
      <c r="D164" s="169"/>
      <c r="E164" s="169"/>
      <c r="F164" s="169"/>
      <c r="G164" s="169"/>
      <c r="H164" s="169"/>
      <c r="I164" s="169"/>
      <c r="J164" s="169"/>
      <c r="K164" s="169"/>
      <c r="L164" s="169"/>
      <c r="M164" s="169"/>
      <c r="N164" s="170"/>
    </row>
    <row r="165" spans="1:14" ht="19.5" customHeight="1">
      <c r="A165" s="167" t="s">
        <v>176</v>
      </c>
      <c r="B165" s="167"/>
      <c r="C165" s="171"/>
      <c r="D165" s="172"/>
      <c r="E165" s="172"/>
      <c r="F165" s="172"/>
      <c r="G165" s="172"/>
      <c r="H165" s="172"/>
      <c r="I165" s="172"/>
      <c r="J165" s="172"/>
      <c r="K165" s="172"/>
      <c r="L165" s="172"/>
      <c r="M165" s="172"/>
      <c r="N165" s="173"/>
    </row>
    <row r="166" spans="1:14" ht="19.5" customHeight="1">
      <c r="A166" s="167" t="s">
        <v>177</v>
      </c>
      <c r="B166" s="167"/>
      <c r="C166" s="168"/>
      <c r="D166" s="169"/>
      <c r="E166" s="169"/>
      <c r="F166" s="169"/>
      <c r="G166" s="169"/>
      <c r="H166" s="169"/>
      <c r="I166" s="169"/>
      <c r="J166" s="169"/>
      <c r="K166" s="169"/>
      <c r="L166" s="169"/>
      <c r="M166" s="169"/>
      <c r="N166" s="170"/>
    </row>
    <row r="167" spans="1:14" ht="19.5" customHeight="1">
      <c r="A167" s="167" t="s">
        <v>178</v>
      </c>
      <c r="B167" s="167"/>
      <c r="C167" s="168"/>
      <c r="D167" s="169"/>
      <c r="E167" s="169"/>
      <c r="F167" s="169"/>
      <c r="G167" s="169"/>
      <c r="H167" s="169"/>
      <c r="I167" s="169"/>
      <c r="J167" s="169"/>
      <c r="K167" s="169"/>
      <c r="L167" s="169"/>
      <c r="M167" s="169"/>
      <c r="N167" s="170"/>
    </row>
    <row r="168" spans="1:14" ht="19.5" customHeight="1">
      <c r="A168" s="167"/>
      <c r="B168" s="167"/>
      <c r="C168" s="168"/>
      <c r="D168" s="169"/>
      <c r="E168" s="169"/>
      <c r="F168" s="169"/>
      <c r="G168" s="169"/>
      <c r="H168" s="169"/>
      <c r="I168" s="169"/>
      <c r="J168" s="169"/>
      <c r="K168" s="169"/>
      <c r="L168" s="169"/>
      <c r="M168" s="169"/>
      <c r="N168" s="170"/>
    </row>
    <row r="169" spans="1:14" ht="19.5" customHeight="1">
      <c r="A169" s="149"/>
      <c r="B169" s="149"/>
      <c r="C169" s="150"/>
      <c r="D169" s="150"/>
      <c r="E169" s="150"/>
      <c r="F169" s="150"/>
      <c r="G169" s="150"/>
      <c r="H169" s="150"/>
      <c r="I169" s="150"/>
      <c r="J169" s="150"/>
      <c r="K169" s="150"/>
      <c r="L169" s="150"/>
      <c r="M169" s="150"/>
      <c r="N169" s="150"/>
    </row>
    <row r="170" spans="1:14" ht="19.5" customHeight="1">
      <c r="A170" s="136" t="s">
        <v>237</v>
      </c>
      <c r="N170" s="105" t="s">
        <v>222</v>
      </c>
    </row>
    <row r="171" spans="1:14" ht="19.5" customHeight="1">
      <c r="A171" s="157"/>
      <c r="B171" s="158"/>
      <c r="C171" s="154" t="s">
        <v>184</v>
      </c>
      <c r="D171" s="155"/>
      <c r="E171" s="155"/>
      <c r="F171" s="156"/>
      <c r="G171" s="154" t="s">
        <v>185</v>
      </c>
      <c r="H171" s="155"/>
      <c r="I171" s="155"/>
      <c r="J171" s="156"/>
      <c r="K171" s="154" t="s">
        <v>186</v>
      </c>
      <c r="L171" s="155"/>
      <c r="M171" s="155"/>
      <c r="N171" s="156"/>
    </row>
    <row r="172" spans="1:14" ht="19.5" customHeight="1">
      <c r="A172" s="159"/>
      <c r="B172" s="160"/>
      <c r="C172" s="163" t="s">
        <v>187</v>
      </c>
      <c r="D172" s="164"/>
      <c r="E172" s="164"/>
      <c r="F172" s="165"/>
      <c r="G172" s="163" t="s">
        <v>188</v>
      </c>
      <c r="H172" s="164"/>
      <c r="I172" s="164"/>
      <c r="J172" s="165"/>
      <c r="K172" s="163" t="s">
        <v>189</v>
      </c>
      <c r="L172" s="164"/>
      <c r="M172" s="164"/>
      <c r="N172" s="165"/>
    </row>
    <row r="173" spans="1:14" ht="19.5" customHeight="1">
      <c r="A173" s="161" t="s">
        <v>190</v>
      </c>
      <c r="B173" s="162"/>
      <c r="C173" s="99" t="s">
        <v>193</v>
      </c>
      <c r="D173" s="99" t="s">
        <v>194</v>
      </c>
      <c r="E173" s="99" t="s">
        <v>191</v>
      </c>
      <c r="F173" s="99" t="s">
        <v>192</v>
      </c>
      <c r="G173" s="99" t="s">
        <v>193</v>
      </c>
      <c r="H173" s="99" t="s">
        <v>194</v>
      </c>
      <c r="I173" s="99" t="s">
        <v>191</v>
      </c>
      <c r="J173" s="99" t="s">
        <v>192</v>
      </c>
      <c r="K173" s="99" t="s">
        <v>193</v>
      </c>
      <c r="L173" s="99" t="s">
        <v>194</v>
      </c>
      <c r="M173" s="99" t="s">
        <v>191</v>
      </c>
      <c r="N173" s="99" t="s">
        <v>192</v>
      </c>
    </row>
    <row r="174" spans="1:14" ht="39.75" customHeight="1">
      <c r="A174" s="161" t="s">
        <v>140</v>
      </c>
      <c r="B174" s="162"/>
      <c r="C174" s="137"/>
      <c r="D174" s="137"/>
      <c r="E174" s="137"/>
      <c r="F174" s="137"/>
      <c r="G174" s="137"/>
      <c r="H174" s="137"/>
      <c r="I174" s="137"/>
      <c r="J174" s="137"/>
      <c r="K174" s="137"/>
      <c r="L174" s="137"/>
      <c r="M174" s="137"/>
      <c r="N174" s="137"/>
    </row>
    <row r="175" spans="1:14" ht="39.75" customHeight="1">
      <c r="A175" s="161" t="s">
        <v>142</v>
      </c>
      <c r="B175" s="162"/>
      <c r="C175" s="137"/>
      <c r="D175" s="137"/>
      <c r="E175" s="137"/>
      <c r="F175" s="137"/>
      <c r="G175" s="137"/>
      <c r="H175" s="137"/>
      <c r="I175" s="137"/>
      <c r="J175" s="137"/>
      <c r="K175" s="137"/>
      <c r="L175" s="137"/>
      <c r="M175" s="137"/>
      <c r="N175" s="137"/>
    </row>
    <row r="176" spans="1:14" ht="39.75" customHeight="1">
      <c r="A176" s="161" t="s">
        <v>143</v>
      </c>
      <c r="B176" s="162"/>
      <c r="C176" s="137"/>
      <c r="D176" s="137"/>
      <c r="E176" s="137"/>
      <c r="F176" s="137"/>
      <c r="G176" s="137"/>
      <c r="H176" s="137"/>
      <c r="I176" s="137"/>
      <c r="J176" s="137"/>
      <c r="K176" s="137"/>
      <c r="L176" s="137"/>
      <c r="M176" s="137"/>
      <c r="N176" s="137"/>
    </row>
    <row r="177" ht="19.5" customHeight="1">
      <c r="N177" s="105" t="s">
        <v>223</v>
      </c>
    </row>
    <row r="178" spans="1:14" ht="19.5" customHeight="1">
      <c r="A178" s="157"/>
      <c r="B178" s="158"/>
      <c r="C178" s="154" t="s">
        <v>224</v>
      </c>
      <c r="D178" s="155"/>
      <c r="E178" s="155"/>
      <c r="F178" s="155"/>
      <c r="G178" s="155"/>
      <c r="H178" s="155"/>
      <c r="I178" s="155"/>
      <c r="J178" s="155"/>
      <c r="K178" s="155"/>
      <c r="L178" s="155"/>
      <c r="M178" s="155"/>
      <c r="N178" s="156"/>
    </row>
    <row r="179" spans="1:14" ht="19.5" customHeight="1">
      <c r="A179" s="159"/>
      <c r="B179" s="160"/>
      <c r="C179" s="99" t="s">
        <v>165</v>
      </c>
      <c r="D179" s="99" t="s">
        <v>195</v>
      </c>
      <c r="E179" s="99" t="s">
        <v>166</v>
      </c>
      <c r="F179" s="99" t="s">
        <v>196</v>
      </c>
      <c r="G179" s="99" t="s">
        <v>174</v>
      </c>
      <c r="H179" s="99" t="s">
        <v>197</v>
      </c>
      <c r="I179" s="99" t="s">
        <v>170</v>
      </c>
      <c r="J179" s="99" t="s">
        <v>198</v>
      </c>
      <c r="K179" s="99" t="s">
        <v>199</v>
      </c>
      <c r="L179" s="99" t="s">
        <v>200</v>
      </c>
      <c r="M179" s="99" t="s">
        <v>201</v>
      </c>
      <c r="N179" s="99" t="s">
        <v>172</v>
      </c>
    </row>
    <row r="180" spans="1:14" ht="19.5" customHeight="1">
      <c r="A180" s="166" t="s">
        <v>140</v>
      </c>
      <c r="B180" s="130" t="s">
        <v>193</v>
      </c>
      <c r="C180" s="99"/>
      <c r="D180" s="99"/>
      <c r="E180" s="99"/>
      <c r="F180" s="99"/>
      <c r="G180" s="99"/>
      <c r="H180" s="99"/>
      <c r="I180" s="99"/>
      <c r="J180" s="99"/>
      <c r="K180" s="99"/>
      <c r="L180" s="99"/>
      <c r="M180" s="99"/>
      <c r="N180" s="99"/>
    </row>
    <row r="181" spans="1:14" ht="19.5" customHeight="1">
      <c r="A181" s="166"/>
      <c r="B181" s="130" t="s">
        <v>194</v>
      </c>
      <c r="C181" s="99"/>
      <c r="D181" s="99"/>
      <c r="E181" s="99"/>
      <c r="F181" s="99"/>
      <c r="G181" s="99"/>
      <c r="H181" s="99"/>
      <c r="I181" s="99"/>
      <c r="J181" s="99"/>
      <c r="K181" s="99"/>
      <c r="L181" s="99"/>
      <c r="M181" s="99"/>
      <c r="N181" s="99"/>
    </row>
    <row r="182" spans="1:14" ht="19.5" customHeight="1">
      <c r="A182" s="166"/>
      <c r="B182" s="130" t="s">
        <v>191</v>
      </c>
      <c r="C182" s="137"/>
      <c r="D182" s="137"/>
      <c r="E182" s="137"/>
      <c r="F182" s="137"/>
      <c r="G182" s="137"/>
      <c r="H182" s="137"/>
      <c r="I182" s="137"/>
      <c r="J182" s="137"/>
      <c r="K182" s="137"/>
      <c r="L182" s="137"/>
      <c r="M182" s="137"/>
      <c r="N182" s="137"/>
    </row>
    <row r="183" spans="1:14" ht="19.5" customHeight="1">
      <c r="A183" s="166"/>
      <c r="B183" s="130" t="s">
        <v>192</v>
      </c>
      <c r="C183" s="137"/>
      <c r="D183" s="137"/>
      <c r="E183" s="137"/>
      <c r="F183" s="137"/>
      <c r="G183" s="137"/>
      <c r="H183" s="137"/>
      <c r="I183" s="137"/>
      <c r="J183" s="137"/>
      <c r="K183" s="137"/>
      <c r="L183" s="137"/>
      <c r="M183" s="137"/>
      <c r="N183" s="137"/>
    </row>
    <row r="184" spans="1:14" ht="19.5" customHeight="1">
      <c r="A184" s="166" t="s">
        <v>142</v>
      </c>
      <c r="B184" s="130" t="s">
        <v>193</v>
      </c>
      <c r="C184" s="130"/>
      <c r="D184" s="130"/>
      <c r="E184" s="130"/>
      <c r="F184" s="130"/>
      <c r="G184" s="130"/>
      <c r="H184" s="130"/>
      <c r="I184" s="130"/>
      <c r="J184" s="130"/>
      <c r="K184" s="130"/>
      <c r="L184" s="130"/>
      <c r="M184" s="130"/>
      <c r="N184" s="130"/>
    </row>
    <row r="185" spans="1:14" ht="19.5" customHeight="1">
      <c r="A185" s="166"/>
      <c r="B185" s="130" t="s">
        <v>194</v>
      </c>
      <c r="C185" s="130"/>
      <c r="D185" s="130"/>
      <c r="E185" s="130"/>
      <c r="F185" s="130"/>
      <c r="G185" s="130"/>
      <c r="H185" s="130"/>
      <c r="I185" s="130"/>
      <c r="J185" s="130"/>
      <c r="K185" s="130"/>
      <c r="L185" s="130"/>
      <c r="M185" s="130"/>
      <c r="N185" s="130"/>
    </row>
    <row r="186" spans="1:14" ht="19.5" customHeight="1">
      <c r="A186" s="166"/>
      <c r="B186" s="130" t="s">
        <v>191</v>
      </c>
      <c r="C186" s="137"/>
      <c r="D186" s="137"/>
      <c r="E186" s="137"/>
      <c r="F186" s="137"/>
      <c r="G186" s="137"/>
      <c r="H186" s="137"/>
      <c r="I186" s="137"/>
      <c r="J186" s="137"/>
      <c r="K186" s="137"/>
      <c r="L186" s="137"/>
      <c r="M186" s="137"/>
      <c r="N186" s="137"/>
    </row>
    <row r="187" spans="1:14" ht="19.5" customHeight="1">
      <c r="A187" s="166"/>
      <c r="B187" s="130" t="s">
        <v>192</v>
      </c>
      <c r="C187" s="137"/>
      <c r="D187" s="137"/>
      <c r="E187" s="137"/>
      <c r="F187" s="137"/>
      <c r="G187" s="137"/>
      <c r="H187" s="137"/>
      <c r="I187" s="137"/>
      <c r="J187" s="137"/>
      <c r="K187" s="137"/>
      <c r="L187" s="137"/>
      <c r="M187" s="137"/>
      <c r="N187" s="137"/>
    </row>
    <row r="188" spans="1:14" ht="19.5" customHeight="1">
      <c r="A188" s="166" t="s">
        <v>143</v>
      </c>
      <c r="B188" s="130" t="s">
        <v>193</v>
      </c>
      <c r="C188" s="130"/>
      <c r="D188" s="130"/>
      <c r="E188" s="130"/>
      <c r="F188" s="130"/>
      <c r="G188" s="130"/>
      <c r="H188" s="130"/>
      <c r="I188" s="130"/>
      <c r="J188" s="130"/>
      <c r="K188" s="130"/>
      <c r="L188" s="130"/>
      <c r="M188" s="130"/>
      <c r="N188" s="130"/>
    </row>
    <row r="189" spans="1:14" ht="19.5" customHeight="1">
      <c r="A189" s="166"/>
      <c r="B189" s="130" t="s">
        <v>194</v>
      </c>
      <c r="C189" s="130"/>
      <c r="D189" s="130"/>
      <c r="E189" s="130"/>
      <c r="F189" s="130"/>
      <c r="G189" s="130"/>
      <c r="H189" s="130"/>
      <c r="I189" s="130"/>
      <c r="J189" s="130"/>
      <c r="K189" s="130"/>
      <c r="L189" s="130"/>
      <c r="M189" s="130"/>
      <c r="N189" s="130"/>
    </row>
    <row r="190" spans="1:14" ht="19.5" customHeight="1">
      <c r="A190" s="166"/>
      <c r="B190" s="130" t="s">
        <v>191</v>
      </c>
      <c r="C190" s="137"/>
      <c r="D190" s="137"/>
      <c r="E190" s="137"/>
      <c r="F190" s="137"/>
      <c r="G190" s="137"/>
      <c r="H190" s="137"/>
      <c r="I190" s="137"/>
      <c r="J190" s="137"/>
      <c r="K190" s="137"/>
      <c r="L190" s="137"/>
      <c r="M190" s="137"/>
      <c r="N190" s="137"/>
    </row>
    <row r="191" spans="1:14" ht="19.5" customHeight="1">
      <c r="A191" s="166"/>
      <c r="B191" s="130" t="s">
        <v>192</v>
      </c>
      <c r="C191" s="137"/>
      <c r="D191" s="137"/>
      <c r="E191" s="137"/>
      <c r="F191" s="137"/>
      <c r="G191" s="137"/>
      <c r="H191" s="137"/>
      <c r="I191" s="137"/>
      <c r="J191" s="137"/>
      <c r="K191" s="137"/>
      <c r="L191" s="137"/>
      <c r="M191" s="137"/>
      <c r="N191" s="137"/>
    </row>
    <row r="192" spans="1:14" ht="19.5" customHeight="1">
      <c r="A192" s="131"/>
      <c r="B192" s="131"/>
      <c r="C192" s="148"/>
      <c r="D192" s="148"/>
      <c r="E192" s="148"/>
      <c r="F192" s="148"/>
      <c r="G192" s="148"/>
      <c r="H192" s="148"/>
      <c r="I192" s="148"/>
      <c r="J192" s="148"/>
      <c r="K192" s="148"/>
      <c r="L192" s="148"/>
      <c r="M192" s="148"/>
      <c r="N192" s="148"/>
    </row>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sheetData>
  <sheetProtection/>
  <mergeCells count="148">
    <mergeCell ref="A188:A191"/>
    <mergeCell ref="E6:K8"/>
    <mergeCell ref="D29:L30"/>
    <mergeCell ref="A42:B42"/>
    <mergeCell ref="A43:B43"/>
    <mergeCell ref="A44:B44"/>
    <mergeCell ref="A132:B132"/>
    <mergeCell ref="C132:F132"/>
    <mergeCell ref="G132:J132"/>
    <mergeCell ref="K132:N132"/>
    <mergeCell ref="C42:N42"/>
    <mergeCell ref="C43:N43"/>
    <mergeCell ref="C44:N44"/>
    <mergeCell ref="C45:N45"/>
    <mergeCell ref="C46:N46"/>
    <mergeCell ref="C47:N47"/>
    <mergeCell ref="A131:B131"/>
    <mergeCell ref="C131:F131"/>
    <mergeCell ref="G131:J131"/>
    <mergeCell ref="K131:N131"/>
    <mergeCell ref="A45:B45"/>
    <mergeCell ref="A46:B46"/>
    <mergeCell ref="A47:B47"/>
    <mergeCell ref="A48:B48"/>
    <mergeCell ref="A127:B127"/>
    <mergeCell ref="C127:N127"/>
    <mergeCell ref="C48:N48"/>
    <mergeCell ref="C130:F130"/>
    <mergeCell ref="G130:J130"/>
    <mergeCell ref="K130:N130"/>
    <mergeCell ref="A130:B130"/>
    <mergeCell ref="A70:B75"/>
    <mergeCell ref="C70:N75"/>
    <mergeCell ref="A60:B66"/>
    <mergeCell ref="C60:N66"/>
    <mergeCell ref="A100:B103"/>
    <mergeCell ref="C100:N103"/>
    <mergeCell ref="A50:B53"/>
    <mergeCell ref="C50:N53"/>
    <mergeCell ref="A55:B57"/>
    <mergeCell ref="C55:N57"/>
    <mergeCell ref="C69:N69"/>
    <mergeCell ref="A69:B69"/>
    <mergeCell ref="A77:B77"/>
    <mergeCell ref="C77:N77"/>
    <mergeCell ref="A78:B83"/>
    <mergeCell ref="C78:N83"/>
    <mergeCell ref="A85:B85"/>
    <mergeCell ref="C85:N85"/>
    <mergeCell ref="A86:B91"/>
    <mergeCell ref="C86:N91"/>
    <mergeCell ref="A98:B99"/>
    <mergeCell ref="C98:N99"/>
    <mergeCell ref="A94:B97"/>
    <mergeCell ref="C94:N97"/>
    <mergeCell ref="A133:B133"/>
    <mergeCell ref="C133:F133"/>
    <mergeCell ref="G133:J133"/>
    <mergeCell ref="K133:N133"/>
    <mergeCell ref="A135:B135"/>
    <mergeCell ref="C135:F135"/>
    <mergeCell ref="G135:J135"/>
    <mergeCell ref="K135:N135"/>
    <mergeCell ref="A134:B134"/>
    <mergeCell ref="C134:F134"/>
    <mergeCell ref="A136:B136"/>
    <mergeCell ref="C136:F136"/>
    <mergeCell ref="G136:J136"/>
    <mergeCell ref="K136:N136"/>
    <mergeCell ref="A137:B137"/>
    <mergeCell ref="C137:F137"/>
    <mergeCell ref="G137:J137"/>
    <mergeCell ref="K137:N137"/>
    <mergeCell ref="A138:B138"/>
    <mergeCell ref="C138:F138"/>
    <mergeCell ref="G138:J138"/>
    <mergeCell ref="K138:N138"/>
    <mergeCell ref="A139:B139"/>
    <mergeCell ref="C139:F139"/>
    <mergeCell ref="G139:J139"/>
    <mergeCell ref="K139:N139"/>
    <mergeCell ref="A140:B140"/>
    <mergeCell ref="C140:F140"/>
    <mergeCell ref="G140:J140"/>
    <mergeCell ref="K140:N140"/>
    <mergeCell ref="A141:B141"/>
    <mergeCell ref="C141:F141"/>
    <mergeCell ref="G141:J141"/>
    <mergeCell ref="K141:N141"/>
    <mergeCell ref="A142:B142"/>
    <mergeCell ref="C142:F142"/>
    <mergeCell ref="G142:J142"/>
    <mergeCell ref="K142:N142"/>
    <mergeCell ref="A120:B121"/>
    <mergeCell ref="C120:N121"/>
    <mergeCell ref="A122:B122"/>
    <mergeCell ref="C122:N122"/>
    <mergeCell ref="A125:B126"/>
    <mergeCell ref="C125:N126"/>
    <mergeCell ref="G134:J134"/>
    <mergeCell ref="K134:N134"/>
    <mergeCell ref="A106:B108"/>
    <mergeCell ref="C106:N108"/>
    <mergeCell ref="A111:B115"/>
    <mergeCell ref="C111:N115"/>
    <mergeCell ref="A116:B116"/>
    <mergeCell ref="C116:N116"/>
    <mergeCell ref="A117:B117"/>
    <mergeCell ref="C117:N117"/>
    <mergeCell ref="A145:B147"/>
    <mergeCell ref="C145:N147"/>
    <mergeCell ref="A148:B148"/>
    <mergeCell ref="C148:N148"/>
    <mergeCell ref="A151:B152"/>
    <mergeCell ref="A162:B162"/>
    <mergeCell ref="C162:N162"/>
    <mergeCell ref="A153:A157"/>
    <mergeCell ref="A160:B160"/>
    <mergeCell ref="C160:N160"/>
    <mergeCell ref="A161:B161"/>
    <mergeCell ref="C161:N161"/>
    <mergeCell ref="C171:F171"/>
    <mergeCell ref="G171:J171"/>
    <mergeCell ref="K171:N171"/>
    <mergeCell ref="A163:B163"/>
    <mergeCell ref="C163:N163"/>
    <mergeCell ref="A167:B167"/>
    <mergeCell ref="C167:N167"/>
    <mergeCell ref="A180:A183"/>
    <mergeCell ref="A184:A187"/>
    <mergeCell ref="A168:B168"/>
    <mergeCell ref="C168:N168"/>
    <mergeCell ref="A164:B164"/>
    <mergeCell ref="C164:N164"/>
    <mergeCell ref="A165:B165"/>
    <mergeCell ref="C165:N165"/>
    <mergeCell ref="A166:B166"/>
    <mergeCell ref="C166:N166"/>
    <mergeCell ref="C178:N178"/>
    <mergeCell ref="A178:B179"/>
    <mergeCell ref="A175:B175"/>
    <mergeCell ref="A176:B176"/>
    <mergeCell ref="C172:F172"/>
    <mergeCell ref="G172:J172"/>
    <mergeCell ref="K172:N172"/>
    <mergeCell ref="A171:B172"/>
    <mergeCell ref="A173:B173"/>
    <mergeCell ref="A174:B174"/>
  </mergeCells>
  <printOptions/>
  <pageMargins left="0.7086614173228347" right="0.7086614173228347" top="0.7480314960629921" bottom="0.7480314960629921" header="0.31496062992125984" footer="0.31496062992125984"/>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1:J39"/>
  <sheetViews>
    <sheetView showGridLines="0" zoomScalePageLayoutView="0" workbookViewId="0" topLeftCell="A1">
      <selection activeCell="D10" sqref="D10"/>
    </sheetView>
  </sheetViews>
  <sheetFormatPr defaultColWidth="9.140625" defaultRowHeight="15"/>
  <cols>
    <col min="1" max="1" width="3.7109375" style="0" customWidth="1"/>
    <col min="3" max="5" width="16.57421875" style="0" customWidth="1"/>
    <col min="6" max="6" width="6.421875" style="0" customWidth="1"/>
    <col min="8" max="10" width="16.57421875" style="0" customWidth="1"/>
    <col min="11" max="11" width="6.421875" style="0" customWidth="1"/>
  </cols>
  <sheetData>
    <row r="1" ht="15">
      <c r="B1" s="133" t="s">
        <v>238</v>
      </c>
    </row>
    <row r="2" spans="2:10" ht="15.75" thickBot="1">
      <c r="B2" s="53" t="s">
        <v>29</v>
      </c>
      <c r="C2" s="54"/>
      <c r="D2" s="54"/>
      <c r="E2" s="115" t="s">
        <v>110</v>
      </c>
      <c r="F2" s="55"/>
      <c r="G2" s="56" t="s">
        <v>30</v>
      </c>
      <c r="H2" s="57"/>
      <c r="I2" s="57"/>
      <c r="J2" s="115" t="s">
        <v>110</v>
      </c>
    </row>
    <row r="3" spans="2:10" ht="15.75" thickBot="1">
      <c r="B3" s="84"/>
      <c r="C3" s="85" t="s">
        <v>0</v>
      </c>
      <c r="D3" s="86" t="s">
        <v>21</v>
      </c>
      <c r="E3" s="87" t="s">
        <v>22</v>
      </c>
      <c r="F3" s="55"/>
      <c r="G3" s="95"/>
      <c r="H3" s="96" t="s">
        <v>0</v>
      </c>
      <c r="I3" s="86" t="s">
        <v>21</v>
      </c>
      <c r="J3" s="94" t="s">
        <v>22</v>
      </c>
    </row>
    <row r="4" spans="2:10" ht="15">
      <c r="B4" s="203" t="s">
        <v>24</v>
      </c>
      <c r="C4" s="81" t="s">
        <v>23</v>
      </c>
      <c r="D4" s="82"/>
      <c r="E4" s="83">
        <v>1500000</v>
      </c>
      <c r="F4" s="55"/>
      <c r="G4" s="208" t="s">
        <v>27</v>
      </c>
      <c r="H4" s="91" t="s">
        <v>11</v>
      </c>
      <c r="I4" s="92"/>
      <c r="J4" s="93">
        <v>500000</v>
      </c>
    </row>
    <row r="5" spans="2:10" ht="15">
      <c r="B5" s="203"/>
      <c r="C5" s="78"/>
      <c r="D5" s="58"/>
      <c r="E5" s="63"/>
      <c r="F5" s="55"/>
      <c r="G5" s="208"/>
      <c r="H5" s="88" t="s">
        <v>75</v>
      </c>
      <c r="I5" s="59"/>
      <c r="J5" s="66">
        <v>250000</v>
      </c>
    </row>
    <row r="6" spans="2:10" ht="15">
      <c r="B6" s="203"/>
      <c r="C6" s="78" t="s">
        <v>1</v>
      </c>
      <c r="D6" s="58"/>
      <c r="E6" s="63"/>
      <c r="F6" s="55"/>
      <c r="G6" s="208"/>
      <c r="H6" s="88" t="s">
        <v>12</v>
      </c>
      <c r="I6" s="59"/>
      <c r="J6" s="66">
        <v>250000</v>
      </c>
    </row>
    <row r="7" spans="2:10" ht="13.5">
      <c r="B7" s="204"/>
      <c r="C7" s="79" t="s">
        <v>2</v>
      </c>
      <c r="D7" s="60"/>
      <c r="E7" s="64">
        <f>SUM(E4:E6)</f>
        <v>1500000</v>
      </c>
      <c r="F7" s="55"/>
      <c r="G7" s="208"/>
      <c r="H7" s="88" t="s">
        <v>13</v>
      </c>
      <c r="I7" s="59"/>
      <c r="J7" s="66">
        <v>30000</v>
      </c>
    </row>
    <row r="8" spans="2:10" ht="13.5">
      <c r="B8" s="205" t="s">
        <v>3</v>
      </c>
      <c r="C8" s="78" t="s">
        <v>4</v>
      </c>
      <c r="D8" s="58" t="s">
        <v>32</v>
      </c>
      <c r="E8" s="65">
        <v>4000000</v>
      </c>
      <c r="F8" s="55"/>
      <c r="G8" s="208"/>
      <c r="H8" s="88"/>
      <c r="I8" s="59"/>
      <c r="J8" s="66"/>
    </row>
    <row r="9" spans="2:10" ht="13.5">
      <c r="B9" s="206"/>
      <c r="C9" s="78"/>
      <c r="D9" s="58"/>
      <c r="E9" s="65"/>
      <c r="F9" s="55"/>
      <c r="G9" s="208"/>
      <c r="H9" s="88" t="s">
        <v>1</v>
      </c>
      <c r="I9" s="59"/>
      <c r="J9" s="66"/>
    </row>
    <row r="10" spans="2:10" ht="13.5">
      <c r="B10" s="206"/>
      <c r="C10" s="78"/>
      <c r="D10" s="58"/>
      <c r="E10" s="65"/>
      <c r="F10" s="55"/>
      <c r="G10" s="209"/>
      <c r="H10" s="89" t="s">
        <v>2</v>
      </c>
      <c r="I10" s="61"/>
      <c r="J10" s="67">
        <f>SUM(J4:J9)</f>
        <v>1030000</v>
      </c>
    </row>
    <row r="11" spans="2:10" ht="13.5" customHeight="1">
      <c r="B11" s="206"/>
      <c r="C11" s="78" t="s">
        <v>1</v>
      </c>
      <c r="D11" s="58"/>
      <c r="E11" s="65"/>
      <c r="F11" s="55"/>
      <c r="G11" s="199" t="s">
        <v>14</v>
      </c>
      <c r="H11" s="97" t="s">
        <v>28</v>
      </c>
      <c r="I11" s="59"/>
      <c r="J11" s="66">
        <v>300000</v>
      </c>
    </row>
    <row r="12" spans="2:10" ht="13.5">
      <c r="B12" s="207"/>
      <c r="C12" s="79" t="s">
        <v>2</v>
      </c>
      <c r="D12" s="60"/>
      <c r="E12" s="64">
        <f>SUM(E8:E11)</f>
        <v>4000000</v>
      </c>
      <c r="F12" s="55"/>
      <c r="G12" s="200"/>
      <c r="H12" s="97"/>
      <c r="I12" s="59"/>
      <c r="J12" s="66"/>
    </row>
    <row r="13" spans="2:10" ht="13.5">
      <c r="B13" s="205" t="s">
        <v>5</v>
      </c>
      <c r="C13" s="78" t="s">
        <v>25</v>
      </c>
      <c r="D13" s="58" t="s">
        <v>33</v>
      </c>
      <c r="E13" s="63">
        <v>1000000</v>
      </c>
      <c r="F13" s="55"/>
      <c r="G13" s="200"/>
      <c r="H13" s="97" t="s">
        <v>1</v>
      </c>
      <c r="I13" s="59"/>
      <c r="J13" s="66"/>
    </row>
    <row r="14" spans="2:10" ht="13.5">
      <c r="B14" s="206"/>
      <c r="C14" s="78"/>
      <c r="D14" s="58"/>
      <c r="E14" s="63"/>
      <c r="F14" s="55"/>
      <c r="G14" s="202"/>
      <c r="H14" s="89" t="s">
        <v>2</v>
      </c>
      <c r="I14" s="61"/>
      <c r="J14" s="67">
        <f>SUM(J11:J13)</f>
        <v>300000</v>
      </c>
    </row>
    <row r="15" spans="2:10" ht="13.5" customHeight="1">
      <c r="B15" s="206"/>
      <c r="C15" s="78"/>
      <c r="D15" s="58"/>
      <c r="E15" s="63"/>
      <c r="F15" s="55"/>
      <c r="G15" s="210" t="s">
        <v>35</v>
      </c>
      <c r="H15" s="88" t="s">
        <v>15</v>
      </c>
      <c r="I15" s="59"/>
      <c r="J15" s="66">
        <v>200000</v>
      </c>
    </row>
    <row r="16" spans="2:10" ht="13.5">
      <c r="B16" s="206"/>
      <c r="C16" s="78"/>
      <c r="D16" s="58"/>
      <c r="E16" s="65"/>
      <c r="F16" s="55"/>
      <c r="G16" s="208"/>
      <c r="H16" s="88" t="s">
        <v>16</v>
      </c>
      <c r="I16" s="59"/>
      <c r="J16" s="66">
        <v>700000</v>
      </c>
    </row>
    <row r="17" spans="2:10" ht="13.5">
      <c r="B17" s="206"/>
      <c r="C17" s="78" t="s">
        <v>1</v>
      </c>
      <c r="D17" s="58"/>
      <c r="E17" s="65"/>
      <c r="F17" s="55"/>
      <c r="G17" s="208"/>
      <c r="H17" s="88" t="s">
        <v>17</v>
      </c>
      <c r="I17" s="59"/>
      <c r="J17" s="66">
        <v>500000</v>
      </c>
    </row>
    <row r="18" spans="2:10" ht="13.5">
      <c r="B18" s="207"/>
      <c r="C18" s="79" t="s">
        <v>2</v>
      </c>
      <c r="D18" s="60"/>
      <c r="E18" s="64">
        <f>SUM(E13:E17)</f>
        <v>1000000</v>
      </c>
      <c r="F18" s="55"/>
      <c r="G18" s="208"/>
      <c r="H18" s="88" t="s">
        <v>1</v>
      </c>
      <c r="I18" s="59"/>
      <c r="J18" s="66"/>
    </row>
    <row r="19" spans="2:10" ht="13.5" customHeight="1">
      <c r="B19" s="205" t="s">
        <v>6</v>
      </c>
      <c r="C19" s="78" t="s">
        <v>74</v>
      </c>
      <c r="D19" s="58"/>
      <c r="E19" s="63">
        <v>150000</v>
      </c>
      <c r="F19" s="55"/>
      <c r="G19" s="209"/>
      <c r="H19" s="89" t="s">
        <v>2</v>
      </c>
      <c r="I19" s="61"/>
      <c r="J19" s="67">
        <f>SUM(J15:J18)</f>
        <v>1400000</v>
      </c>
    </row>
    <row r="20" spans="2:10" ht="13.5">
      <c r="B20" s="206"/>
      <c r="C20" s="78" t="s">
        <v>26</v>
      </c>
      <c r="D20" s="58"/>
      <c r="E20" s="63">
        <v>100000</v>
      </c>
      <c r="F20" s="55"/>
      <c r="G20" s="199" t="s">
        <v>31</v>
      </c>
      <c r="H20" s="88" t="s">
        <v>18</v>
      </c>
      <c r="I20" s="59"/>
      <c r="J20" s="66">
        <v>150000</v>
      </c>
    </row>
    <row r="21" spans="2:10" ht="13.5">
      <c r="B21" s="206"/>
      <c r="C21" s="78" t="s">
        <v>7</v>
      </c>
      <c r="D21" s="58"/>
      <c r="E21" s="63">
        <v>50000</v>
      </c>
      <c r="F21" s="55"/>
      <c r="G21" s="200"/>
      <c r="H21" s="88" t="s">
        <v>19</v>
      </c>
      <c r="I21" s="59"/>
      <c r="J21" s="66">
        <v>150000</v>
      </c>
    </row>
    <row r="22" spans="2:10" ht="13.5">
      <c r="B22" s="206"/>
      <c r="C22" s="78" t="s">
        <v>8</v>
      </c>
      <c r="D22" s="58"/>
      <c r="E22" s="63">
        <v>20000</v>
      </c>
      <c r="F22" s="55"/>
      <c r="G22" s="200"/>
      <c r="H22" s="88" t="s">
        <v>20</v>
      </c>
      <c r="I22" s="59"/>
      <c r="J22" s="66">
        <v>200000</v>
      </c>
    </row>
    <row r="23" spans="2:10" ht="13.5">
      <c r="B23" s="206"/>
      <c r="C23" s="78" t="s">
        <v>9</v>
      </c>
      <c r="D23" s="58"/>
      <c r="E23" s="63">
        <v>20000</v>
      </c>
      <c r="F23" s="55"/>
      <c r="G23" s="200"/>
      <c r="H23" s="88"/>
      <c r="I23" s="59"/>
      <c r="J23" s="66"/>
    </row>
    <row r="24" spans="2:10" ht="13.5">
      <c r="B24" s="206"/>
      <c r="C24" s="78" t="s">
        <v>34</v>
      </c>
      <c r="D24" s="58"/>
      <c r="E24" s="63">
        <v>30000</v>
      </c>
      <c r="F24" s="55"/>
      <c r="G24" s="200"/>
      <c r="H24" s="88" t="s">
        <v>1</v>
      </c>
      <c r="I24" s="59"/>
      <c r="J24" s="66"/>
    </row>
    <row r="25" spans="2:10" ht="13.5">
      <c r="B25" s="206"/>
      <c r="C25" s="78"/>
      <c r="D25" s="58"/>
      <c r="E25" s="63"/>
      <c r="F25" s="55"/>
      <c r="G25" s="202"/>
      <c r="H25" s="89" t="s">
        <v>2</v>
      </c>
      <c r="I25" s="61"/>
      <c r="J25" s="67">
        <f>SUM(J20:J24)</f>
        <v>500000</v>
      </c>
    </row>
    <row r="26" spans="2:10" ht="13.5">
      <c r="B26" s="206"/>
      <c r="C26" s="78"/>
      <c r="D26" s="58"/>
      <c r="E26" s="63"/>
      <c r="F26" s="55"/>
      <c r="G26" s="199"/>
      <c r="H26" s="78"/>
      <c r="I26" s="62"/>
      <c r="J26" s="63"/>
    </row>
    <row r="27" spans="2:10" ht="13.5">
      <c r="B27" s="206"/>
      <c r="C27" s="78"/>
      <c r="D27" s="58"/>
      <c r="E27" s="63"/>
      <c r="F27" s="55"/>
      <c r="G27" s="200"/>
      <c r="H27" s="78"/>
      <c r="I27" s="62"/>
      <c r="J27" s="63"/>
    </row>
    <row r="28" spans="2:10" ht="13.5">
      <c r="B28" s="206"/>
      <c r="C28" s="78"/>
      <c r="D28" s="58"/>
      <c r="E28" s="63"/>
      <c r="F28" s="55"/>
      <c r="G28" s="200"/>
      <c r="H28" s="78"/>
      <c r="I28" s="62"/>
      <c r="J28" s="63"/>
    </row>
    <row r="29" spans="2:10" ht="13.5">
      <c r="B29" s="206"/>
      <c r="C29" s="78"/>
      <c r="D29" s="58"/>
      <c r="E29" s="63"/>
      <c r="F29" s="55"/>
      <c r="G29" s="200"/>
      <c r="H29" s="78"/>
      <c r="I29" s="62"/>
      <c r="J29" s="63"/>
    </row>
    <row r="30" spans="2:10" ht="13.5">
      <c r="B30" s="206"/>
      <c r="C30" s="78"/>
      <c r="D30" s="58"/>
      <c r="E30" s="63"/>
      <c r="F30" s="55"/>
      <c r="G30" s="200"/>
      <c r="H30" s="78"/>
      <c r="I30" s="62"/>
      <c r="J30" s="63"/>
    </row>
    <row r="31" spans="2:10" ht="13.5">
      <c r="B31" s="206"/>
      <c r="C31" s="78"/>
      <c r="D31" s="58"/>
      <c r="E31" s="63"/>
      <c r="F31" s="55"/>
      <c r="G31" s="202"/>
      <c r="H31" s="89" t="s">
        <v>2</v>
      </c>
      <c r="I31" s="61"/>
      <c r="J31" s="67">
        <f>SUM(J26:J30)</f>
        <v>0</v>
      </c>
    </row>
    <row r="32" spans="2:10" ht="13.5">
      <c r="B32" s="206"/>
      <c r="C32" s="78"/>
      <c r="D32" s="58"/>
      <c r="E32" s="63"/>
      <c r="F32" s="55"/>
      <c r="G32" s="199"/>
      <c r="H32" s="88"/>
      <c r="I32" s="59"/>
      <c r="J32" s="66"/>
    </row>
    <row r="33" spans="2:10" ht="13.5">
      <c r="B33" s="206"/>
      <c r="C33" s="78"/>
      <c r="D33" s="58"/>
      <c r="E33" s="63"/>
      <c r="F33" s="55"/>
      <c r="G33" s="200"/>
      <c r="H33" s="88"/>
      <c r="I33" s="59"/>
      <c r="J33" s="66"/>
    </row>
    <row r="34" spans="2:10" ht="13.5">
      <c r="B34" s="206"/>
      <c r="C34" s="78"/>
      <c r="D34" s="58"/>
      <c r="E34" s="63"/>
      <c r="F34" s="55"/>
      <c r="G34" s="200"/>
      <c r="H34" s="88"/>
      <c r="I34" s="59"/>
      <c r="J34" s="66"/>
    </row>
    <row r="35" spans="2:10" ht="13.5">
      <c r="B35" s="206"/>
      <c r="C35" s="78"/>
      <c r="D35" s="58"/>
      <c r="E35" s="63"/>
      <c r="F35" s="55"/>
      <c r="G35" s="200"/>
      <c r="H35" s="88"/>
      <c r="I35" s="59"/>
      <c r="J35" s="66"/>
    </row>
    <row r="36" spans="2:10" ht="13.5">
      <c r="B36" s="206"/>
      <c r="C36" s="78"/>
      <c r="D36" s="58"/>
      <c r="E36" s="63"/>
      <c r="F36" s="55"/>
      <c r="G36" s="200"/>
      <c r="H36" s="88"/>
      <c r="I36" s="59"/>
      <c r="J36" s="66"/>
    </row>
    <row r="37" spans="2:10" ht="13.5">
      <c r="B37" s="206"/>
      <c r="C37" s="78" t="s">
        <v>1</v>
      </c>
      <c r="D37" s="58"/>
      <c r="E37" s="63"/>
      <c r="F37" s="55"/>
      <c r="G37" s="200"/>
      <c r="H37" s="88"/>
      <c r="I37" s="59"/>
      <c r="J37" s="66"/>
    </row>
    <row r="38" spans="2:10" ht="14.25" thickBot="1">
      <c r="B38" s="211"/>
      <c r="C38" s="80" t="s">
        <v>2</v>
      </c>
      <c r="D38" s="68"/>
      <c r="E38" s="69">
        <f>SUM(E19:E37)</f>
        <v>370000</v>
      </c>
      <c r="F38" s="55"/>
      <c r="G38" s="201"/>
      <c r="H38" s="90" t="s">
        <v>2</v>
      </c>
      <c r="I38" s="73"/>
      <c r="J38" s="74">
        <f>SUM(J32:J37)</f>
        <v>0</v>
      </c>
    </row>
    <row r="39" spans="2:10" ht="14.25" thickBot="1">
      <c r="B39" s="70"/>
      <c r="C39" s="71" t="s">
        <v>10</v>
      </c>
      <c r="D39" s="71"/>
      <c r="E39" s="72">
        <f>E7+E12+E18+E38</f>
        <v>6870000</v>
      </c>
      <c r="F39" s="55"/>
      <c r="G39" s="75"/>
      <c r="H39" s="76" t="s">
        <v>10</v>
      </c>
      <c r="I39" s="76"/>
      <c r="J39" s="77">
        <f>J10+J14+J19+J25+J31+J38</f>
        <v>3230000</v>
      </c>
    </row>
  </sheetData>
  <sheetProtection/>
  <mergeCells count="10">
    <mergeCell ref="G32:G38"/>
    <mergeCell ref="G20:G25"/>
    <mergeCell ref="G26:G31"/>
    <mergeCell ref="B4:B7"/>
    <mergeCell ref="B8:B12"/>
    <mergeCell ref="B13:B18"/>
    <mergeCell ref="G4:G10"/>
    <mergeCell ref="G11:G14"/>
    <mergeCell ref="G15:G19"/>
    <mergeCell ref="B19:B38"/>
  </mergeCells>
  <printOptions/>
  <pageMargins left="0.68" right="0.7086614173228347" top="0.7480314960629921" bottom="0.49"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2:P43"/>
  <sheetViews>
    <sheetView showGridLines="0" zoomScalePageLayoutView="0" workbookViewId="0" topLeftCell="A1">
      <selection activeCell="N14" sqref="N14"/>
    </sheetView>
  </sheetViews>
  <sheetFormatPr defaultColWidth="9.140625" defaultRowHeight="15"/>
  <cols>
    <col min="1" max="1" width="8.57421875" style="1" customWidth="1"/>
    <col min="2" max="2" width="11.00390625" style="1" bestFit="1" customWidth="1"/>
    <col min="3" max="3" width="15.421875" style="1" customWidth="1"/>
    <col min="4" max="16" width="10.57421875" style="1" customWidth="1"/>
  </cols>
  <sheetData>
    <row r="2" spans="2:16" ht="14.25" thickBot="1">
      <c r="B2" s="52" t="s">
        <v>239</v>
      </c>
      <c r="P2" s="115" t="s">
        <v>110</v>
      </c>
    </row>
    <row r="3" spans="1:16" ht="14.25" thickBot="1">
      <c r="A3" s="9"/>
      <c r="B3" s="2" t="s">
        <v>36</v>
      </c>
      <c r="C3" s="3" t="s">
        <v>0</v>
      </c>
      <c r="D3" s="2" t="s">
        <v>71</v>
      </c>
      <c r="E3" s="4">
        <v>4</v>
      </c>
      <c r="F3" s="5">
        <v>5</v>
      </c>
      <c r="G3" s="5">
        <v>6</v>
      </c>
      <c r="H3" s="5">
        <v>7</v>
      </c>
      <c r="I3" s="5">
        <v>8</v>
      </c>
      <c r="J3" s="5">
        <v>9</v>
      </c>
      <c r="K3" s="5">
        <v>10</v>
      </c>
      <c r="L3" s="5">
        <v>11</v>
      </c>
      <c r="M3" s="5">
        <v>12</v>
      </c>
      <c r="N3" s="5">
        <v>1</v>
      </c>
      <c r="O3" s="5">
        <v>2</v>
      </c>
      <c r="P3" s="3" t="s">
        <v>37</v>
      </c>
    </row>
    <row r="4" spans="2:16" ht="13.5">
      <c r="B4" s="226" t="s">
        <v>62</v>
      </c>
      <c r="C4" s="6" t="s">
        <v>63</v>
      </c>
      <c r="D4" s="10">
        <v>300000</v>
      </c>
      <c r="E4" s="11">
        <v>400000</v>
      </c>
      <c r="F4" s="12">
        <v>600000</v>
      </c>
      <c r="G4" s="12">
        <v>600000</v>
      </c>
      <c r="H4" s="12">
        <v>800000</v>
      </c>
      <c r="I4" s="12">
        <v>800000</v>
      </c>
      <c r="J4" s="12">
        <v>2000000</v>
      </c>
      <c r="K4" s="12">
        <v>2000000</v>
      </c>
      <c r="L4" s="12">
        <v>2400000</v>
      </c>
      <c r="M4" s="12">
        <v>3400000</v>
      </c>
      <c r="N4" s="12">
        <v>3400000</v>
      </c>
      <c r="O4" s="12">
        <v>4000000</v>
      </c>
      <c r="P4" s="13">
        <f aca="true" t="shared" si="0" ref="P4:P12">SUM(D4:O4)</f>
        <v>20700000</v>
      </c>
    </row>
    <row r="5" spans="2:16" ht="13.5">
      <c r="B5" s="227"/>
      <c r="C5" s="14" t="s">
        <v>64</v>
      </c>
      <c r="D5" s="15">
        <v>100000</v>
      </c>
      <c r="E5" s="16">
        <v>150000</v>
      </c>
      <c r="F5" s="17">
        <v>150000</v>
      </c>
      <c r="G5" s="17">
        <v>200000</v>
      </c>
      <c r="H5" s="17">
        <v>200000</v>
      </c>
      <c r="I5" s="17">
        <v>300000</v>
      </c>
      <c r="J5" s="17">
        <v>300000</v>
      </c>
      <c r="K5" s="17">
        <v>300000</v>
      </c>
      <c r="L5" s="17">
        <v>300000</v>
      </c>
      <c r="M5" s="17">
        <v>300000</v>
      </c>
      <c r="N5" s="17">
        <v>300000</v>
      </c>
      <c r="O5" s="17">
        <v>400000</v>
      </c>
      <c r="P5" s="18">
        <f t="shared" si="0"/>
        <v>3000000</v>
      </c>
    </row>
    <row r="6" spans="2:16" ht="13.5">
      <c r="B6" s="228"/>
      <c r="C6" s="19" t="s">
        <v>65</v>
      </c>
      <c r="D6" s="20"/>
      <c r="E6" s="21">
        <v>100000</v>
      </c>
      <c r="F6" s="22">
        <v>200000</v>
      </c>
      <c r="G6" s="22">
        <v>200000</v>
      </c>
      <c r="H6" s="22">
        <v>300000</v>
      </c>
      <c r="I6" s="22">
        <v>300000</v>
      </c>
      <c r="J6" s="22">
        <v>400000</v>
      </c>
      <c r="K6" s="22">
        <v>400000</v>
      </c>
      <c r="L6" s="22">
        <v>400000</v>
      </c>
      <c r="M6" s="22">
        <v>400000</v>
      </c>
      <c r="N6" s="22">
        <v>400000</v>
      </c>
      <c r="O6" s="22">
        <v>400000</v>
      </c>
      <c r="P6" s="18">
        <f t="shared" si="0"/>
        <v>3500000</v>
      </c>
    </row>
    <row r="7" spans="2:16" ht="13.5">
      <c r="B7" s="228"/>
      <c r="C7" s="19"/>
      <c r="D7" s="20"/>
      <c r="E7" s="21"/>
      <c r="F7" s="22"/>
      <c r="G7" s="22"/>
      <c r="H7" s="22"/>
      <c r="I7" s="22"/>
      <c r="J7" s="22"/>
      <c r="K7" s="22"/>
      <c r="L7" s="22"/>
      <c r="M7" s="22"/>
      <c r="N7" s="22"/>
      <c r="O7" s="22"/>
      <c r="P7" s="18">
        <f t="shared" si="0"/>
        <v>0</v>
      </c>
    </row>
    <row r="8" spans="2:16" ht="13.5">
      <c r="B8" s="228"/>
      <c r="C8" s="19"/>
      <c r="D8" s="20"/>
      <c r="E8" s="21"/>
      <c r="F8" s="22"/>
      <c r="G8" s="22"/>
      <c r="H8" s="22"/>
      <c r="I8" s="22"/>
      <c r="J8" s="22"/>
      <c r="K8" s="22"/>
      <c r="L8" s="22"/>
      <c r="M8" s="22"/>
      <c r="N8" s="22"/>
      <c r="O8" s="22"/>
      <c r="P8" s="18">
        <f t="shared" si="0"/>
        <v>0</v>
      </c>
    </row>
    <row r="9" spans="2:16" ht="14.25" thickBot="1">
      <c r="B9" s="229"/>
      <c r="C9" s="23"/>
      <c r="D9" s="24">
        <f>SUM(D4:D8)</f>
        <v>400000</v>
      </c>
      <c r="E9" s="25">
        <f aca="true" t="shared" si="1" ref="E9:O9">SUM(E4:E8)</f>
        <v>650000</v>
      </c>
      <c r="F9" s="26">
        <f t="shared" si="1"/>
        <v>950000</v>
      </c>
      <c r="G9" s="26">
        <f t="shared" si="1"/>
        <v>1000000</v>
      </c>
      <c r="H9" s="26">
        <f t="shared" si="1"/>
        <v>1300000</v>
      </c>
      <c r="I9" s="26">
        <f t="shared" si="1"/>
        <v>1400000</v>
      </c>
      <c r="J9" s="26">
        <f t="shared" si="1"/>
        <v>2700000</v>
      </c>
      <c r="K9" s="26">
        <f t="shared" si="1"/>
        <v>2700000</v>
      </c>
      <c r="L9" s="26">
        <f t="shared" si="1"/>
        <v>3100000</v>
      </c>
      <c r="M9" s="26">
        <f t="shared" si="1"/>
        <v>4100000</v>
      </c>
      <c r="N9" s="26">
        <f t="shared" si="1"/>
        <v>4100000</v>
      </c>
      <c r="O9" s="26">
        <f t="shared" si="1"/>
        <v>4800000</v>
      </c>
      <c r="P9" s="27">
        <f t="shared" si="0"/>
        <v>27200000</v>
      </c>
    </row>
    <row r="10" spans="2:16" ht="14.25" thickBot="1">
      <c r="B10" s="224" t="s">
        <v>72</v>
      </c>
      <c r="C10" s="225"/>
      <c r="D10" s="48">
        <v>1500000</v>
      </c>
      <c r="E10" s="49">
        <v>3000000</v>
      </c>
      <c r="F10" s="50">
        <v>2370000</v>
      </c>
      <c r="G10" s="50"/>
      <c r="H10" s="50"/>
      <c r="I10" s="50"/>
      <c r="J10" s="50"/>
      <c r="K10" s="50"/>
      <c r="L10" s="50"/>
      <c r="M10" s="50"/>
      <c r="N10" s="50"/>
      <c r="O10" s="50"/>
      <c r="P10" s="51">
        <f t="shared" si="0"/>
        <v>6870000</v>
      </c>
    </row>
    <row r="11" spans="2:16" ht="14.25" thickBot="1">
      <c r="B11" s="224" t="s">
        <v>73</v>
      </c>
      <c r="C11" s="225"/>
      <c r="D11" s="48">
        <v>1880000</v>
      </c>
      <c r="E11" s="49">
        <v>1000000</v>
      </c>
      <c r="F11" s="50">
        <v>350000</v>
      </c>
      <c r="G11" s="50"/>
      <c r="H11" s="50"/>
      <c r="I11" s="50"/>
      <c r="J11" s="50"/>
      <c r="K11" s="50"/>
      <c r="L11" s="50"/>
      <c r="M11" s="50"/>
      <c r="N11" s="50"/>
      <c r="O11" s="50"/>
      <c r="P11" s="51">
        <f t="shared" si="0"/>
        <v>3230000</v>
      </c>
    </row>
    <row r="12" spans="2:16" ht="13.5">
      <c r="B12" s="232" t="s">
        <v>121</v>
      </c>
      <c r="C12" s="233"/>
      <c r="D12" s="15"/>
      <c r="E12" s="16">
        <v>750000</v>
      </c>
      <c r="F12" s="17"/>
      <c r="G12" s="17">
        <v>1000000</v>
      </c>
      <c r="H12" s="17"/>
      <c r="I12" s="17"/>
      <c r="J12" s="17">
        <v>1000000</v>
      </c>
      <c r="K12" s="17"/>
      <c r="L12" s="17">
        <v>1500000</v>
      </c>
      <c r="M12" s="17"/>
      <c r="N12" s="17">
        <v>2000000</v>
      </c>
      <c r="O12" s="17"/>
      <c r="P12" s="28">
        <f t="shared" si="0"/>
        <v>6250000</v>
      </c>
    </row>
    <row r="13" spans="2:16" ht="13.5">
      <c r="B13" s="230" t="s">
        <v>38</v>
      </c>
      <c r="C13" s="7" t="s">
        <v>46</v>
      </c>
      <c r="D13" s="15">
        <v>300000</v>
      </c>
      <c r="E13" s="16">
        <v>300000</v>
      </c>
      <c r="F13" s="17">
        <v>300000</v>
      </c>
      <c r="G13" s="17">
        <v>300000</v>
      </c>
      <c r="H13" s="17">
        <v>300000</v>
      </c>
      <c r="I13" s="17">
        <v>300000</v>
      </c>
      <c r="J13" s="17">
        <v>300000</v>
      </c>
      <c r="K13" s="17">
        <v>300000</v>
      </c>
      <c r="L13" s="17">
        <v>300000</v>
      </c>
      <c r="M13" s="17">
        <v>300000</v>
      </c>
      <c r="N13" s="17">
        <v>300000</v>
      </c>
      <c r="O13" s="17">
        <v>300000</v>
      </c>
      <c r="P13" s="28">
        <f aca="true" t="shared" si="2" ref="P13:P38">SUM(D13:O13)</f>
        <v>3600000</v>
      </c>
    </row>
    <row r="14" spans="2:16" ht="13.5">
      <c r="B14" s="230"/>
      <c r="C14" s="8" t="s">
        <v>47</v>
      </c>
      <c r="D14" s="20">
        <v>200000</v>
      </c>
      <c r="E14" s="21">
        <v>200000</v>
      </c>
      <c r="F14" s="22">
        <v>200000</v>
      </c>
      <c r="G14" s="22">
        <v>200000</v>
      </c>
      <c r="H14" s="22">
        <v>200000</v>
      </c>
      <c r="I14" s="22">
        <v>200000</v>
      </c>
      <c r="J14" s="22">
        <v>200000</v>
      </c>
      <c r="K14" s="22">
        <v>200000</v>
      </c>
      <c r="L14" s="22">
        <v>200000</v>
      </c>
      <c r="M14" s="22">
        <v>200000</v>
      </c>
      <c r="N14" s="22">
        <v>200000</v>
      </c>
      <c r="O14" s="22">
        <v>200000</v>
      </c>
      <c r="P14" s="18">
        <f t="shared" si="2"/>
        <v>2400000</v>
      </c>
    </row>
    <row r="15" spans="2:16" ht="13.5">
      <c r="B15" s="230"/>
      <c r="C15" s="8"/>
      <c r="D15" s="20"/>
      <c r="E15" s="21"/>
      <c r="F15" s="22"/>
      <c r="G15" s="22"/>
      <c r="H15" s="22"/>
      <c r="I15" s="22"/>
      <c r="J15" s="22"/>
      <c r="K15" s="22"/>
      <c r="L15" s="22"/>
      <c r="M15" s="22"/>
      <c r="N15" s="22"/>
      <c r="O15" s="22"/>
      <c r="P15" s="18">
        <f t="shared" si="2"/>
        <v>0</v>
      </c>
    </row>
    <row r="16" spans="2:16" ht="13.5">
      <c r="B16" s="231"/>
      <c r="C16" s="8"/>
      <c r="D16" s="20"/>
      <c r="E16" s="21"/>
      <c r="F16" s="22"/>
      <c r="G16" s="22"/>
      <c r="H16" s="22"/>
      <c r="I16" s="22"/>
      <c r="J16" s="22"/>
      <c r="K16" s="22"/>
      <c r="L16" s="22"/>
      <c r="M16" s="22"/>
      <c r="N16" s="22"/>
      <c r="O16" s="22"/>
      <c r="P16" s="18">
        <f t="shared" si="2"/>
        <v>0</v>
      </c>
    </row>
    <row r="17" spans="2:16" ht="13.5">
      <c r="B17" s="222" t="s">
        <v>48</v>
      </c>
      <c r="C17" s="223"/>
      <c r="D17" s="20"/>
      <c r="E17" s="21"/>
      <c r="F17" s="22">
        <v>200000</v>
      </c>
      <c r="G17" s="22">
        <v>200000</v>
      </c>
      <c r="H17" s="22">
        <v>200000</v>
      </c>
      <c r="I17" s="22">
        <v>200000</v>
      </c>
      <c r="J17" s="22">
        <v>200000</v>
      </c>
      <c r="K17" s="22">
        <v>200000</v>
      </c>
      <c r="L17" s="22">
        <v>400000</v>
      </c>
      <c r="M17" s="22">
        <v>400000</v>
      </c>
      <c r="N17" s="22">
        <v>400000</v>
      </c>
      <c r="O17" s="22">
        <v>400000</v>
      </c>
      <c r="P17" s="18">
        <f t="shared" si="2"/>
        <v>2800000</v>
      </c>
    </row>
    <row r="18" spans="2:16" ht="13.5">
      <c r="B18" s="222" t="s">
        <v>39</v>
      </c>
      <c r="C18" s="223"/>
      <c r="D18" s="20">
        <f>ROUND((D13+D14+D15+D16+D17)*13%,0)</f>
        <v>65000</v>
      </c>
      <c r="E18" s="21">
        <f aca="true" t="shared" si="3" ref="E18:O18">ROUND((E13+E14+E15+E16+E17)*13%,0)</f>
        <v>65000</v>
      </c>
      <c r="F18" s="22">
        <f t="shared" si="3"/>
        <v>91000</v>
      </c>
      <c r="G18" s="22">
        <f t="shared" si="3"/>
        <v>91000</v>
      </c>
      <c r="H18" s="22">
        <f t="shared" si="3"/>
        <v>91000</v>
      </c>
      <c r="I18" s="22">
        <f t="shared" si="3"/>
        <v>91000</v>
      </c>
      <c r="J18" s="22">
        <f t="shared" si="3"/>
        <v>91000</v>
      </c>
      <c r="K18" s="22">
        <f t="shared" si="3"/>
        <v>91000</v>
      </c>
      <c r="L18" s="22">
        <f t="shared" si="3"/>
        <v>117000</v>
      </c>
      <c r="M18" s="22">
        <f t="shared" si="3"/>
        <v>117000</v>
      </c>
      <c r="N18" s="22">
        <f t="shared" si="3"/>
        <v>117000</v>
      </c>
      <c r="O18" s="22">
        <f t="shared" si="3"/>
        <v>117000</v>
      </c>
      <c r="P18" s="18">
        <f t="shared" si="2"/>
        <v>1144000</v>
      </c>
    </row>
    <row r="19" spans="2:16" ht="13.5">
      <c r="B19" s="222" t="s">
        <v>40</v>
      </c>
      <c r="C19" s="223"/>
      <c r="D19" s="20">
        <v>30000</v>
      </c>
      <c r="E19" s="21">
        <v>30000</v>
      </c>
      <c r="F19" s="22">
        <v>30000</v>
      </c>
      <c r="G19" s="22">
        <v>30000</v>
      </c>
      <c r="H19" s="22">
        <v>30000</v>
      </c>
      <c r="I19" s="22">
        <v>30000</v>
      </c>
      <c r="J19" s="22">
        <v>30000</v>
      </c>
      <c r="K19" s="22">
        <v>30000</v>
      </c>
      <c r="L19" s="22">
        <v>30000</v>
      </c>
      <c r="M19" s="22">
        <v>30000</v>
      </c>
      <c r="N19" s="22">
        <v>30000</v>
      </c>
      <c r="O19" s="22">
        <v>30000</v>
      </c>
      <c r="P19" s="18">
        <f t="shared" si="2"/>
        <v>360000</v>
      </c>
    </row>
    <row r="20" spans="2:16" ht="13.5">
      <c r="B20" s="222" t="s">
        <v>49</v>
      </c>
      <c r="C20" s="223"/>
      <c r="D20" s="20">
        <v>40000</v>
      </c>
      <c r="E20" s="21">
        <v>40000</v>
      </c>
      <c r="F20" s="22">
        <v>40000</v>
      </c>
      <c r="G20" s="22">
        <v>40000</v>
      </c>
      <c r="H20" s="22">
        <v>40000</v>
      </c>
      <c r="I20" s="22">
        <v>40000</v>
      </c>
      <c r="J20" s="22">
        <v>40000</v>
      </c>
      <c r="K20" s="22">
        <v>40000</v>
      </c>
      <c r="L20" s="22">
        <v>40000</v>
      </c>
      <c r="M20" s="22">
        <v>40000</v>
      </c>
      <c r="N20" s="22">
        <v>40000</v>
      </c>
      <c r="O20" s="22">
        <v>40000</v>
      </c>
      <c r="P20" s="18">
        <f t="shared" si="2"/>
        <v>480000</v>
      </c>
    </row>
    <row r="21" spans="2:16" ht="13.5">
      <c r="B21" s="222" t="s">
        <v>41</v>
      </c>
      <c r="C21" s="223"/>
      <c r="D21" s="20">
        <v>250000</v>
      </c>
      <c r="E21" s="21">
        <v>250000</v>
      </c>
      <c r="F21" s="22">
        <v>250000</v>
      </c>
      <c r="G21" s="22">
        <v>250000</v>
      </c>
      <c r="H21" s="22">
        <v>250000</v>
      </c>
      <c r="I21" s="22">
        <v>250000</v>
      </c>
      <c r="J21" s="22">
        <v>250000</v>
      </c>
      <c r="K21" s="22">
        <v>250000</v>
      </c>
      <c r="L21" s="22">
        <v>250000</v>
      </c>
      <c r="M21" s="22">
        <v>250000</v>
      </c>
      <c r="N21" s="22">
        <v>250000</v>
      </c>
      <c r="O21" s="22">
        <v>250000</v>
      </c>
      <c r="P21" s="18">
        <f t="shared" si="2"/>
        <v>3000000</v>
      </c>
    </row>
    <row r="22" spans="2:16" ht="13.5">
      <c r="B22" s="222" t="s">
        <v>50</v>
      </c>
      <c r="C22" s="223"/>
      <c r="D22" s="20">
        <v>20000</v>
      </c>
      <c r="E22" s="21">
        <v>20000</v>
      </c>
      <c r="F22" s="22">
        <v>20000</v>
      </c>
      <c r="G22" s="22">
        <v>20000</v>
      </c>
      <c r="H22" s="22">
        <v>20000</v>
      </c>
      <c r="I22" s="22">
        <v>20000</v>
      </c>
      <c r="J22" s="22">
        <v>20000</v>
      </c>
      <c r="K22" s="22">
        <v>20000</v>
      </c>
      <c r="L22" s="22">
        <v>20000</v>
      </c>
      <c r="M22" s="22">
        <v>20000</v>
      </c>
      <c r="N22" s="22">
        <v>20000</v>
      </c>
      <c r="O22" s="22">
        <v>20000</v>
      </c>
      <c r="P22" s="18">
        <f t="shared" si="2"/>
        <v>240000</v>
      </c>
    </row>
    <row r="23" spans="2:16" ht="13.5">
      <c r="B23" s="222" t="s">
        <v>51</v>
      </c>
      <c r="C23" s="223"/>
      <c r="D23" s="20">
        <v>50000</v>
      </c>
      <c r="E23" s="21">
        <v>50000</v>
      </c>
      <c r="F23" s="22">
        <v>50000</v>
      </c>
      <c r="G23" s="22">
        <v>50000</v>
      </c>
      <c r="H23" s="22">
        <v>50000</v>
      </c>
      <c r="I23" s="22">
        <v>50000</v>
      </c>
      <c r="J23" s="22">
        <v>50000</v>
      </c>
      <c r="K23" s="22">
        <v>50000</v>
      </c>
      <c r="L23" s="22">
        <v>50000</v>
      </c>
      <c r="M23" s="22">
        <v>50000</v>
      </c>
      <c r="N23" s="22">
        <v>50000</v>
      </c>
      <c r="O23" s="22">
        <v>50000</v>
      </c>
      <c r="P23" s="18">
        <f t="shared" si="2"/>
        <v>600000</v>
      </c>
    </row>
    <row r="24" spans="2:16" ht="13.5">
      <c r="B24" s="222" t="s">
        <v>52</v>
      </c>
      <c r="C24" s="223"/>
      <c r="D24" s="20">
        <v>30000</v>
      </c>
      <c r="E24" s="21">
        <v>30000</v>
      </c>
      <c r="F24" s="22">
        <v>30000</v>
      </c>
      <c r="G24" s="22">
        <v>30000</v>
      </c>
      <c r="H24" s="22">
        <v>30000</v>
      </c>
      <c r="I24" s="22">
        <v>30000</v>
      </c>
      <c r="J24" s="22">
        <v>30000</v>
      </c>
      <c r="K24" s="22">
        <v>30000</v>
      </c>
      <c r="L24" s="22">
        <v>30000</v>
      </c>
      <c r="M24" s="22">
        <v>30000</v>
      </c>
      <c r="N24" s="22">
        <v>30000</v>
      </c>
      <c r="O24" s="22">
        <v>30000</v>
      </c>
      <c r="P24" s="18">
        <f t="shared" si="2"/>
        <v>360000</v>
      </c>
    </row>
    <row r="25" spans="2:16" ht="13.5">
      <c r="B25" s="222" t="s">
        <v>53</v>
      </c>
      <c r="C25" s="223"/>
      <c r="D25" s="20">
        <v>20000</v>
      </c>
      <c r="E25" s="21">
        <v>20000</v>
      </c>
      <c r="F25" s="22">
        <v>20000</v>
      </c>
      <c r="G25" s="22">
        <v>20000</v>
      </c>
      <c r="H25" s="22">
        <v>20000</v>
      </c>
      <c r="I25" s="22">
        <v>20000</v>
      </c>
      <c r="J25" s="22">
        <v>20000</v>
      </c>
      <c r="K25" s="22">
        <v>20000</v>
      </c>
      <c r="L25" s="22">
        <v>20000</v>
      </c>
      <c r="M25" s="22">
        <v>20000</v>
      </c>
      <c r="N25" s="22">
        <v>20000</v>
      </c>
      <c r="O25" s="22">
        <v>20000</v>
      </c>
      <c r="P25" s="18">
        <f t="shared" si="2"/>
        <v>240000</v>
      </c>
    </row>
    <row r="26" spans="2:16" ht="13.5">
      <c r="B26" s="222" t="s">
        <v>42</v>
      </c>
      <c r="C26" s="223"/>
      <c r="D26" s="20">
        <v>20000</v>
      </c>
      <c r="E26" s="21">
        <v>20000</v>
      </c>
      <c r="F26" s="22">
        <v>20000</v>
      </c>
      <c r="G26" s="22">
        <v>20000</v>
      </c>
      <c r="H26" s="22">
        <v>20000</v>
      </c>
      <c r="I26" s="22">
        <v>20000</v>
      </c>
      <c r="J26" s="22">
        <v>20000</v>
      </c>
      <c r="K26" s="22">
        <v>20000</v>
      </c>
      <c r="L26" s="22">
        <v>20000</v>
      </c>
      <c r="M26" s="22">
        <v>20000</v>
      </c>
      <c r="N26" s="22">
        <v>20000</v>
      </c>
      <c r="O26" s="22">
        <v>20000</v>
      </c>
      <c r="P26" s="18">
        <f t="shared" si="2"/>
        <v>240000</v>
      </c>
    </row>
    <row r="27" spans="2:16" ht="13.5">
      <c r="B27" s="222" t="s">
        <v>54</v>
      </c>
      <c r="C27" s="223"/>
      <c r="D27" s="20">
        <v>10000</v>
      </c>
      <c r="E27" s="21">
        <v>10000</v>
      </c>
      <c r="F27" s="22">
        <v>10000</v>
      </c>
      <c r="G27" s="22">
        <v>10000</v>
      </c>
      <c r="H27" s="22">
        <v>10000</v>
      </c>
      <c r="I27" s="22">
        <v>10000</v>
      </c>
      <c r="J27" s="22">
        <v>10000</v>
      </c>
      <c r="K27" s="22">
        <v>10000</v>
      </c>
      <c r="L27" s="22">
        <v>10000</v>
      </c>
      <c r="M27" s="22">
        <v>10000</v>
      </c>
      <c r="N27" s="22">
        <v>10000</v>
      </c>
      <c r="O27" s="22">
        <v>10000</v>
      </c>
      <c r="P27" s="18">
        <f t="shared" si="2"/>
        <v>120000</v>
      </c>
    </row>
    <row r="28" spans="2:16" ht="13.5">
      <c r="B28" s="222" t="s">
        <v>43</v>
      </c>
      <c r="C28" s="223"/>
      <c r="D28" s="20">
        <v>20000</v>
      </c>
      <c r="E28" s="21">
        <v>20000</v>
      </c>
      <c r="F28" s="22">
        <v>20000</v>
      </c>
      <c r="G28" s="22">
        <v>20000</v>
      </c>
      <c r="H28" s="22">
        <v>20000</v>
      </c>
      <c r="I28" s="22">
        <v>20000</v>
      </c>
      <c r="J28" s="22">
        <v>20000</v>
      </c>
      <c r="K28" s="22">
        <v>20000</v>
      </c>
      <c r="L28" s="22">
        <v>20000</v>
      </c>
      <c r="M28" s="22">
        <v>20000</v>
      </c>
      <c r="N28" s="22">
        <v>20000</v>
      </c>
      <c r="O28" s="22">
        <v>20000</v>
      </c>
      <c r="P28" s="18">
        <f t="shared" si="2"/>
        <v>240000</v>
      </c>
    </row>
    <row r="29" spans="2:16" ht="13.5">
      <c r="B29" s="222" t="s">
        <v>55</v>
      </c>
      <c r="C29" s="223"/>
      <c r="D29" s="20">
        <v>30000</v>
      </c>
      <c r="E29" s="21">
        <v>30000</v>
      </c>
      <c r="F29" s="22">
        <v>30000</v>
      </c>
      <c r="G29" s="22">
        <v>30000</v>
      </c>
      <c r="H29" s="22">
        <v>30000</v>
      </c>
      <c r="I29" s="22">
        <v>30000</v>
      </c>
      <c r="J29" s="22">
        <v>30000</v>
      </c>
      <c r="K29" s="22">
        <v>30000</v>
      </c>
      <c r="L29" s="22">
        <v>30000</v>
      </c>
      <c r="M29" s="22">
        <v>30000</v>
      </c>
      <c r="N29" s="22">
        <v>30000</v>
      </c>
      <c r="O29" s="22">
        <v>30000</v>
      </c>
      <c r="P29" s="18">
        <f t="shared" si="2"/>
        <v>360000</v>
      </c>
    </row>
    <row r="30" spans="2:16" ht="13.5">
      <c r="B30" s="222" t="s">
        <v>66</v>
      </c>
      <c r="C30" s="223"/>
      <c r="D30" s="20">
        <v>50000</v>
      </c>
      <c r="E30" s="21">
        <v>50000</v>
      </c>
      <c r="F30" s="22">
        <v>50000</v>
      </c>
      <c r="G30" s="22">
        <v>50000</v>
      </c>
      <c r="H30" s="22">
        <v>50000</v>
      </c>
      <c r="I30" s="22">
        <v>50000</v>
      </c>
      <c r="J30" s="22">
        <v>50000</v>
      </c>
      <c r="K30" s="22">
        <v>50000</v>
      </c>
      <c r="L30" s="22">
        <v>50000</v>
      </c>
      <c r="M30" s="22">
        <v>50000</v>
      </c>
      <c r="N30" s="22">
        <v>50000</v>
      </c>
      <c r="O30" s="22">
        <v>50000</v>
      </c>
      <c r="P30" s="18">
        <f t="shared" si="2"/>
        <v>600000</v>
      </c>
    </row>
    <row r="31" spans="2:16" ht="13.5">
      <c r="B31" s="222" t="s">
        <v>67</v>
      </c>
      <c r="C31" s="223"/>
      <c r="D31" s="20"/>
      <c r="E31" s="21">
        <v>30000</v>
      </c>
      <c r="F31" s="22"/>
      <c r="G31" s="22"/>
      <c r="H31" s="22"/>
      <c r="I31" s="22">
        <v>50000</v>
      </c>
      <c r="J31" s="22"/>
      <c r="K31" s="22"/>
      <c r="L31" s="22"/>
      <c r="M31" s="22">
        <v>30000</v>
      </c>
      <c r="N31" s="22">
        <v>50000</v>
      </c>
      <c r="O31" s="22"/>
      <c r="P31" s="18">
        <f t="shared" si="2"/>
        <v>160000</v>
      </c>
    </row>
    <row r="32" spans="2:16" ht="13.5">
      <c r="B32" s="222" t="s">
        <v>44</v>
      </c>
      <c r="C32" s="223"/>
      <c r="D32" s="20">
        <v>10000</v>
      </c>
      <c r="E32" s="21">
        <v>10000</v>
      </c>
      <c r="F32" s="22">
        <v>10000</v>
      </c>
      <c r="G32" s="22">
        <v>10000</v>
      </c>
      <c r="H32" s="22">
        <v>10000</v>
      </c>
      <c r="I32" s="22">
        <v>10000</v>
      </c>
      <c r="J32" s="22">
        <v>10000</v>
      </c>
      <c r="K32" s="22">
        <v>10000</v>
      </c>
      <c r="L32" s="22">
        <v>10000</v>
      </c>
      <c r="M32" s="22">
        <v>10000</v>
      </c>
      <c r="N32" s="22">
        <v>10000</v>
      </c>
      <c r="O32" s="22">
        <v>10000</v>
      </c>
      <c r="P32" s="18">
        <f t="shared" si="2"/>
        <v>120000</v>
      </c>
    </row>
    <row r="33" spans="2:16" ht="13.5">
      <c r="B33" s="222" t="s">
        <v>56</v>
      </c>
      <c r="C33" s="223"/>
      <c r="D33" s="20">
        <v>10000</v>
      </c>
      <c r="E33" s="21">
        <v>10000</v>
      </c>
      <c r="F33" s="22">
        <v>10000</v>
      </c>
      <c r="G33" s="22">
        <v>10000</v>
      </c>
      <c r="H33" s="22">
        <v>10000</v>
      </c>
      <c r="I33" s="22">
        <v>10000</v>
      </c>
      <c r="J33" s="22">
        <v>10000</v>
      </c>
      <c r="K33" s="22">
        <v>10000</v>
      </c>
      <c r="L33" s="22">
        <v>10000</v>
      </c>
      <c r="M33" s="22">
        <v>10000</v>
      </c>
      <c r="N33" s="22">
        <v>10000</v>
      </c>
      <c r="O33" s="22">
        <v>10000</v>
      </c>
      <c r="P33" s="18">
        <f t="shared" si="2"/>
        <v>120000</v>
      </c>
    </row>
    <row r="34" spans="2:16" ht="13.5">
      <c r="B34" s="222" t="s">
        <v>57</v>
      </c>
      <c r="C34" s="223"/>
      <c r="D34" s="20">
        <v>5000</v>
      </c>
      <c r="E34" s="21">
        <v>5000</v>
      </c>
      <c r="F34" s="22">
        <v>5000</v>
      </c>
      <c r="G34" s="22">
        <v>5000</v>
      </c>
      <c r="H34" s="22">
        <v>5000</v>
      </c>
      <c r="I34" s="22">
        <v>5000</v>
      </c>
      <c r="J34" s="22">
        <v>5000</v>
      </c>
      <c r="K34" s="22">
        <v>5000</v>
      </c>
      <c r="L34" s="22">
        <v>5000</v>
      </c>
      <c r="M34" s="22">
        <v>5000</v>
      </c>
      <c r="N34" s="22">
        <v>5000</v>
      </c>
      <c r="O34" s="22">
        <v>5000</v>
      </c>
      <c r="P34" s="18">
        <f t="shared" si="2"/>
        <v>60000</v>
      </c>
    </row>
    <row r="35" spans="2:16" ht="13.5">
      <c r="B35" s="222" t="s">
        <v>58</v>
      </c>
      <c r="C35" s="223"/>
      <c r="D35" s="20">
        <v>5000</v>
      </c>
      <c r="E35" s="21">
        <v>5000</v>
      </c>
      <c r="F35" s="22">
        <v>5000</v>
      </c>
      <c r="G35" s="22">
        <v>5000</v>
      </c>
      <c r="H35" s="22">
        <v>5000</v>
      </c>
      <c r="I35" s="22">
        <v>5000</v>
      </c>
      <c r="J35" s="22">
        <v>5000</v>
      </c>
      <c r="K35" s="22">
        <v>5000</v>
      </c>
      <c r="L35" s="22">
        <v>5000</v>
      </c>
      <c r="M35" s="22">
        <v>5000</v>
      </c>
      <c r="N35" s="22">
        <v>5000</v>
      </c>
      <c r="O35" s="22">
        <v>5000</v>
      </c>
      <c r="P35" s="18">
        <f t="shared" si="2"/>
        <v>60000</v>
      </c>
    </row>
    <row r="36" spans="2:16" ht="13.5">
      <c r="B36" s="222" t="s">
        <v>68</v>
      </c>
      <c r="C36" s="223"/>
      <c r="D36" s="20">
        <v>10000</v>
      </c>
      <c r="E36" s="21">
        <v>10000</v>
      </c>
      <c r="F36" s="22">
        <v>10000</v>
      </c>
      <c r="G36" s="22">
        <v>10000</v>
      </c>
      <c r="H36" s="22">
        <v>10000</v>
      </c>
      <c r="I36" s="22">
        <v>10000</v>
      </c>
      <c r="J36" s="22">
        <v>10000</v>
      </c>
      <c r="K36" s="22">
        <v>10000</v>
      </c>
      <c r="L36" s="22">
        <v>10000</v>
      </c>
      <c r="M36" s="22">
        <v>10000</v>
      </c>
      <c r="N36" s="22">
        <v>10000</v>
      </c>
      <c r="O36" s="22">
        <v>10000</v>
      </c>
      <c r="P36" s="18">
        <f t="shared" si="2"/>
        <v>120000</v>
      </c>
    </row>
    <row r="37" spans="2:16" ht="13.5">
      <c r="B37" s="222"/>
      <c r="C37" s="223"/>
      <c r="D37" s="20"/>
      <c r="E37" s="21"/>
      <c r="F37" s="22"/>
      <c r="G37" s="22"/>
      <c r="H37" s="22"/>
      <c r="I37" s="22"/>
      <c r="J37" s="22"/>
      <c r="K37" s="22"/>
      <c r="L37" s="22"/>
      <c r="M37" s="22"/>
      <c r="N37" s="22"/>
      <c r="O37" s="22"/>
      <c r="P37" s="18">
        <f t="shared" si="2"/>
        <v>0</v>
      </c>
    </row>
    <row r="38" spans="2:16" ht="13.5">
      <c r="B38" s="222" t="s">
        <v>45</v>
      </c>
      <c r="C38" s="223"/>
      <c r="D38" s="20"/>
      <c r="E38" s="21"/>
      <c r="F38" s="22">
        <v>28000</v>
      </c>
      <c r="G38" s="22">
        <v>28000</v>
      </c>
      <c r="H38" s="22">
        <v>28000</v>
      </c>
      <c r="I38" s="22">
        <v>28000</v>
      </c>
      <c r="J38" s="22">
        <v>28000</v>
      </c>
      <c r="K38" s="22">
        <v>28000</v>
      </c>
      <c r="L38" s="22">
        <v>28000</v>
      </c>
      <c r="M38" s="22">
        <v>28000</v>
      </c>
      <c r="N38" s="22">
        <v>28000</v>
      </c>
      <c r="O38" s="22">
        <v>28000</v>
      </c>
      <c r="P38" s="18">
        <f t="shared" si="2"/>
        <v>280000</v>
      </c>
    </row>
    <row r="39" spans="2:16" ht="14.25" thickBot="1">
      <c r="B39" s="212" t="s">
        <v>70</v>
      </c>
      <c r="C39" s="213"/>
      <c r="D39" s="29">
        <f>SUM(D12:D38)</f>
        <v>1175000</v>
      </c>
      <c r="E39" s="30">
        <f aca="true" t="shared" si="4" ref="E39:O39">SUM(E12:E38)</f>
        <v>1955000</v>
      </c>
      <c r="F39" s="31">
        <f t="shared" si="4"/>
        <v>1429000</v>
      </c>
      <c r="G39" s="31">
        <f t="shared" si="4"/>
        <v>2429000</v>
      </c>
      <c r="H39" s="31">
        <f t="shared" si="4"/>
        <v>1429000</v>
      </c>
      <c r="I39" s="31">
        <f t="shared" si="4"/>
        <v>1479000</v>
      </c>
      <c r="J39" s="31">
        <f t="shared" si="4"/>
        <v>2429000</v>
      </c>
      <c r="K39" s="31">
        <f t="shared" si="4"/>
        <v>1429000</v>
      </c>
      <c r="L39" s="31">
        <f t="shared" si="4"/>
        <v>3155000</v>
      </c>
      <c r="M39" s="31">
        <f t="shared" si="4"/>
        <v>1685000</v>
      </c>
      <c r="N39" s="31">
        <f t="shared" si="4"/>
        <v>3705000</v>
      </c>
      <c r="O39" s="31">
        <f t="shared" si="4"/>
        <v>1655000</v>
      </c>
      <c r="P39" s="32">
        <f>SUM(P12:P38)</f>
        <v>23954000</v>
      </c>
    </row>
    <row r="40" spans="2:16" ht="14.25" thickBot="1">
      <c r="B40" s="214" t="s">
        <v>69</v>
      </c>
      <c r="C40" s="215"/>
      <c r="D40" s="33">
        <f>D9-D39-D10-D11</f>
        <v>-4155000</v>
      </c>
      <c r="E40" s="35">
        <f aca="true" t="shared" si="5" ref="E40:P40">E9-E39-E10-E11</f>
        <v>-5305000</v>
      </c>
      <c r="F40" s="36">
        <f t="shared" si="5"/>
        <v>-3199000</v>
      </c>
      <c r="G40" s="36">
        <f t="shared" si="5"/>
        <v>-1429000</v>
      </c>
      <c r="H40" s="36">
        <f t="shared" si="5"/>
        <v>-129000</v>
      </c>
      <c r="I40" s="36">
        <f t="shared" si="5"/>
        <v>-79000</v>
      </c>
      <c r="J40" s="36">
        <f t="shared" si="5"/>
        <v>271000</v>
      </c>
      <c r="K40" s="36">
        <f t="shared" si="5"/>
        <v>1271000</v>
      </c>
      <c r="L40" s="36">
        <f t="shared" si="5"/>
        <v>-55000</v>
      </c>
      <c r="M40" s="36">
        <f t="shared" si="5"/>
        <v>2415000</v>
      </c>
      <c r="N40" s="36">
        <f t="shared" si="5"/>
        <v>395000</v>
      </c>
      <c r="O40" s="36">
        <f t="shared" si="5"/>
        <v>3145000</v>
      </c>
      <c r="P40" s="37">
        <f t="shared" si="5"/>
        <v>-6854000</v>
      </c>
    </row>
    <row r="41" spans="2:16" ht="14.25" thickBot="1">
      <c r="B41" s="216" t="s">
        <v>59</v>
      </c>
      <c r="C41" s="217"/>
      <c r="D41" s="38">
        <v>5000000</v>
      </c>
      <c r="E41" s="39">
        <v>10000000</v>
      </c>
      <c r="F41" s="40"/>
      <c r="G41" s="40"/>
      <c r="H41" s="40"/>
      <c r="I41" s="40"/>
      <c r="J41" s="40"/>
      <c r="K41" s="40"/>
      <c r="L41" s="40"/>
      <c r="M41" s="40"/>
      <c r="N41" s="40"/>
      <c r="O41" s="40"/>
      <c r="P41" s="41">
        <f>SUM(D41:O41)</f>
        <v>15000000</v>
      </c>
    </row>
    <row r="42" spans="2:16" ht="14.25" thickBot="1">
      <c r="B42" s="218" t="s">
        <v>60</v>
      </c>
      <c r="C42" s="219"/>
      <c r="D42" s="42"/>
      <c r="E42" s="43"/>
      <c r="F42" s="44"/>
      <c r="G42" s="44"/>
      <c r="H42" s="44"/>
      <c r="I42" s="44"/>
      <c r="J42" s="44"/>
      <c r="K42" s="44">
        <v>200000</v>
      </c>
      <c r="L42" s="44">
        <v>200000</v>
      </c>
      <c r="M42" s="44">
        <v>200000</v>
      </c>
      <c r="N42" s="44">
        <v>200000</v>
      </c>
      <c r="O42" s="44">
        <v>200000</v>
      </c>
      <c r="P42" s="45">
        <f>SUM(D42:O42)</f>
        <v>1000000</v>
      </c>
    </row>
    <row r="43" spans="2:16" ht="14.25" thickBot="1">
      <c r="B43" s="220" t="s">
        <v>61</v>
      </c>
      <c r="C43" s="221"/>
      <c r="D43" s="34">
        <f>D40+D41-D42</f>
        <v>845000</v>
      </c>
      <c r="E43" s="46">
        <f>D43+E40+E41-E42</f>
        <v>5540000</v>
      </c>
      <c r="F43" s="47">
        <f aca="true" t="shared" si="6" ref="F43:O43">E43+F40+F41-F42</f>
        <v>2341000</v>
      </c>
      <c r="G43" s="47">
        <f t="shared" si="6"/>
        <v>912000</v>
      </c>
      <c r="H43" s="47">
        <f t="shared" si="6"/>
        <v>783000</v>
      </c>
      <c r="I43" s="47">
        <f t="shared" si="6"/>
        <v>704000</v>
      </c>
      <c r="J43" s="47">
        <f t="shared" si="6"/>
        <v>975000</v>
      </c>
      <c r="K43" s="47">
        <f t="shared" si="6"/>
        <v>2046000</v>
      </c>
      <c r="L43" s="47">
        <f t="shared" si="6"/>
        <v>1791000</v>
      </c>
      <c r="M43" s="47">
        <f t="shared" si="6"/>
        <v>4006000</v>
      </c>
      <c r="N43" s="47">
        <f t="shared" si="6"/>
        <v>4201000</v>
      </c>
      <c r="O43" s="47">
        <f t="shared" si="6"/>
        <v>7146000</v>
      </c>
      <c r="P43" s="45">
        <f>P40+P41-P42</f>
        <v>7146000</v>
      </c>
    </row>
  </sheetData>
  <sheetProtection/>
  <mergeCells count="32">
    <mergeCell ref="B20:C20"/>
    <mergeCell ref="B10:C10"/>
    <mergeCell ref="B22:C22"/>
    <mergeCell ref="B23:C23"/>
    <mergeCell ref="B24:C24"/>
    <mergeCell ref="B25:C25"/>
    <mergeCell ref="B4:B9"/>
    <mergeCell ref="B13:B16"/>
    <mergeCell ref="B17:C17"/>
    <mergeCell ref="B18:C18"/>
    <mergeCell ref="B19:C19"/>
    <mergeCell ref="B12:C12"/>
    <mergeCell ref="B38:C38"/>
    <mergeCell ref="B11:C11"/>
    <mergeCell ref="B27:C27"/>
    <mergeCell ref="B28:C28"/>
    <mergeCell ref="B29:C29"/>
    <mergeCell ref="B32:C32"/>
    <mergeCell ref="B33:C33"/>
    <mergeCell ref="B34:C34"/>
    <mergeCell ref="B21:C21"/>
    <mergeCell ref="B26:C26"/>
    <mergeCell ref="B39:C39"/>
    <mergeCell ref="B40:C40"/>
    <mergeCell ref="B41:C41"/>
    <mergeCell ref="B42:C42"/>
    <mergeCell ref="B43:C43"/>
    <mergeCell ref="B30:C30"/>
    <mergeCell ref="B31:C31"/>
    <mergeCell ref="B35:C35"/>
    <mergeCell ref="B36:C36"/>
    <mergeCell ref="B37:C37"/>
  </mergeCells>
  <printOptions/>
  <pageMargins left="0.1968503937007874" right="0.1968503937007874" top="0.7480314960629921" bottom="0.7480314960629921" header="0.31496062992125984" footer="0.31496062992125984"/>
  <pageSetup horizontalDpi="600" verticalDpi="600" orientation="landscape" paperSize="9" scale="80" r:id="rId1"/>
  <ignoredErrors>
    <ignoredError sqref="E9:O9" formulaRange="1"/>
  </ignoredErrors>
</worksheet>
</file>

<file path=xl/worksheets/sheet4.xml><?xml version="1.0" encoding="utf-8"?>
<worksheet xmlns="http://schemas.openxmlformats.org/spreadsheetml/2006/main" xmlns:r="http://schemas.openxmlformats.org/officeDocument/2006/relationships">
  <dimension ref="A2:P44"/>
  <sheetViews>
    <sheetView showGridLines="0" zoomScalePageLayoutView="0" workbookViewId="0" topLeftCell="A1">
      <selection activeCell="F46" sqref="F46"/>
    </sheetView>
  </sheetViews>
  <sheetFormatPr defaultColWidth="9.140625" defaultRowHeight="15"/>
  <cols>
    <col min="1" max="1" width="8.57421875" style="1" customWidth="1"/>
    <col min="2" max="2" width="11.00390625" style="1" bestFit="1" customWidth="1"/>
    <col min="3" max="3" width="15.421875" style="1" customWidth="1"/>
    <col min="4" max="16" width="10.57421875" style="1" customWidth="1"/>
  </cols>
  <sheetData>
    <row r="2" spans="2:16" ht="14.25" thickBot="1">
      <c r="B2" s="52" t="s">
        <v>240</v>
      </c>
      <c r="P2" s="115" t="s">
        <v>110</v>
      </c>
    </row>
    <row r="3" spans="1:16" ht="14.25" thickBot="1">
      <c r="A3" s="9"/>
      <c r="B3" s="2" t="s">
        <v>36</v>
      </c>
      <c r="C3" s="3" t="s">
        <v>0</v>
      </c>
      <c r="D3" s="2">
        <v>3</v>
      </c>
      <c r="E3" s="4">
        <v>4</v>
      </c>
      <c r="F3" s="5">
        <v>5</v>
      </c>
      <c r="G3" s="5">
        <v>6</v>
      </c>
      <c r="H3" s="5">
        <v>7</v>
      </c>
      <c r="I3" s="5">
        <v>8</v>
      </c>
      <c r="J3" s="5">
        <v>9</v>
      </c>
      <c r="K3" s="5">
        <v>10</v>
      </c>
      <c r="L3" s="5">
        <v>11</v>
      </c>
      <c r="M3" s="5">
        <v>12</v>
      </c>
      <c r="N3" s="5">
        <v>1</v>
      </c>
      <c r="O3" s="5">
        <v>2</v>
      </c>
      <c r="P3" s="3" t="s">
        <v>37</v>
      </c>
    </row>
    <row r="4" spans="2:16" ht="13.5">
      <c r="B4" s="226" t="s">
        <v>111</v>
      </c>
      <c r="C4" s="127" t="s">
        <v>117</v>
      </c>
      <c r="D4" s="10">
        <v>500000</v>
      </c>
      <c r="E4" s="11">
        <v>500000</v>
      </c>
      <c r="F4" s="12">
        <v>800000</v>
      </c>
      <c r="G4" s="12">
        <v>800000</v>
      </c>
      <c r="H4" s="12">
        <v>1000000</v>
      </c>
      <c r="I4" s="12">
        <v>1000000</v>
      </c>
      <c r="J4" s="12">
        <v>2000000</v>
      </c>
      <c r="K4" s="12">
        <v>2000000</v>
      </c>
      <c r="L4" s="12">
        <v>2500000</v>
      </c>
      <c r="M4" s="12">
        <v>2500000</v>
      </c>
      <c r="N4" s="12">
        <v>3500000</v>
      </c>
      <c r="O4" s="12">
        <v>3500000</v>
      </c>
      <c r="P4" s="13">
        <f aca="true" t="shared" si="0" ref="P4:P15">SUM(D4:O4)</f>
        <v>20600000</v>
      </c>
    </row>
    <row r="5" spans="2:16" ht="13.5">
      <c r="B5" s="227"/>
      <c r="C5" s="128" t="s">
        <v>118</v>
      </c>
      <c r="D5" s="15">
        <v>100000</v>
      </c>
      <c r="E5" s="16">
        <v>150000</v>
      </c>
      <c r="F5" s="17">
        <v>150000</v>
      </c>
      <c r="G5" s="17">
        <v>200000</v>
      </c>
      <c r="H5" s="17">
        <v>200000</v>
      </c>
      <c r="I5" s="17">
        <v>300000</v>
      </c>
      <c r="J5" s="17">
        <v>300000</v>
      </c>
      <c r="K5" s="17">
        <v>300000</v>
      </c>
      <c r="L5" s="17">
        <v>300000</v>
      </c>
      <c r="M5" s="17">
        <v>300000</v>
      </c>
      <c r="N5" s="17">
        <v>300000</v>
      </c>
      <c r="O5" s="17">
        <v>400000</v>
      </c>
      <c r="P5" s="18">
        <f t="shared" si="0"/>
        <v>3000000</v>
      </c>
    </row>
    <row r="6" spans="2:16" ht="13.5">
      <c r="B6" s="228"/>
      <c r="C6" s="129" t="s">
        <v>119</v>
      </c>
      <c r="D6" s="20"/>
      <c r="E6" s="21">
        <v>100000</v>
      </c>
      <c r="F6" s="22">
        <v>200000</v>
      </c>
      <c r="G6" s="22">
        <v>200000</v>
      </c>
      <c r="H6" s="22">
        <v>300000</v>
      </c>
      <c r="I6" s="22">
        <v>300000</v>
      </c>
      <c r="J6" s="22">
        <v>400000</v>
      </c>
      <c r="K6" s="22">
        <v>400000</v>
      </c>
      <c r="L6" s="22">
        <v>400000</v>
      </c>
      <c r="M6" s="22">
        <v>400000</v>
      </c>
      <c r="N6" s="22">
        <v>400000</v>
      </c>
      <c r="O6" s="22">
        <v>400000</v>
      </c>
      <c r="P6" s="18">
        <f t="shared" si="0"/>
        <v>3500000</v>
      </c>
    </row>
    <row r="7" spans="2:16" ht="13.5">
      <c r="B7" s="228"/>
      <c r="C7" s="19"/>
      <c r="D7" s="20"/>
      <c r="E7" s="21"/>
      <c r="F7" s="22"/>
      <c r="G7" s="22"/>
      <c r="H7" s="22"/>
      <c r="I7" s="22"/>
      <c r="J7" s="22"/>
      <c r="K7" s="22"/>
      <c r="L7" s="22"/>
      <c r="M7" s="22"/>
      <c r="N7" s="22"/>
      <c r="O7" s="22"/>
      <c r="P7" s="18">
        <f t="shared" si="0"/>
        <v>0</v>
      </c>
    </row>
    <row r="8" spans="2:16" ht="13.5">
      <c r="B8" s="228"/>
      <c r="C8" s="19"/>
      <c r="D8" s="20"/>
      <c r="E8" s="21"/>
      <c r="F8" s="22"/>
      <c r="G8" s="22"/>
      <c r="H8" s="22"/>
      <c r="I8" s="22"/>
      <c r="J8" s="22"/>
      <c r="K8" s="22"/>
      <c r="L8" s="22"/>
      <c r="M8" s="22"/>
      <c r="N8" s="22"/>
      <c r="O8" s="22"/>
      <c r="P8" s="18">
        <f t="shared" si="0"/>
        <v>0</v>
      </c>
    </row>
    <row r="9" spans="2:16" ht="14.25" thickBot="1">
      <c r="B9" s="229"/>
      <c r="C9" s="23"/>
      <c r="D9" s="24">
        <f>SUM(D4:D8)</f>
        <v>600000</v>
      </c>
      <c r="E9" s="25">
        <f>SUM(E4:E8)</f>
        <v>750000</v>
      </c>
      <c r="F9" s="26">
        <f aca="true" t="shared" si="1" ref="F9:O9">SUM(F4:F8)</f>
        <v>1150000</v>
      </c>
      <c r="G9" s="26">
        <f t="shared" si="1"/>
        <v>1200000</v>
      </c>
      <c r="H9" s="26">
        <f t="shared" si="1"/>
        <v>1500000</v>
      </c>
      <c r="I9" s="26">
        <f t="shared" si="1"/>
        <v>1600000</v>
      </c>
      <c r="J9" s="26">
        <f t="shared" si="1"/>
        <v>2700000</v>
      </c>
      <c r="K9" s="26">
        <f t="shared" si="1"/>
        <v>2700000</v>
      </c>
      <c r="L9" s="26">
        <f t="shared" si="1"/>
        <v>3200000</v>
      </c>
      <c r="M9" s="26">
        <f t="shared" si="1"/>
        <v>3200000</v>
      </c>
      <c r="N9" s="26">
        <f t="shared" si="1"/>
        <v>4200000</v>
      </c>
      <c r="O9" s="26">
        <f t="shared" si="1"/>
        <v>4300000</v>
      </c>
      <c r="P9" s="27">
        <f t="shared" si="0"/>
        <v>27100000</v>
      </c>
    </row>
    <row r="10" spans="2:16" ht="13.5">
      <c r="B10" s="117"/>
      <c r="C10" s="125" t="s">
        <v>113</v>
      </c>
      <c r="D10" s="10"/>
      <c r="E10" s="11">
        <v>500000</v>
      </c>
      <c r="F10" s="12"/>
      <c r="G10" s="12"/>
      <c r="H10" s="12">
        <v>150000</v>
      </c>
      <c r="I10" s="12"/>
      <c r="J10" s="12"/>
      <c r="K10" s="12"/>
      <c r="L10" s="12">
        <v>100000</v>
      </c>
      <c r="M10" s="12"/>
      <c r="N10" s="12"/>
      <c r="O10" s="12"/>
      <c r="P10" s="13">
        <f t="shared" si="0"/>
        <v>750000</v>
      </c>
    </row>
    <row r="11" spans="2:16" ht="13.5">
      <c r="B11" s="118" t="s">
        <v>112</v>
      </c>
      <c r="C11" s="126" t="s">
        <v>114</v>
      </c>
      <c r="D11" s="15">
        <v>1000000</v>
      </c>
      <c r="E11" s="16"/>
      <c r="F11" s="17"/>
      <c r="G11" s="17">
        <v>1000000</v>
      </c>
      <c r="H11" s="17"/>
      <c r="I11" s="17"/>
      <c r="J11" s="17"/>
      <c r="K11" s="17">
        <v>1000000</v>
      </c>
      <c r="L11" s="17"/>
      <c r="M11" s="17"/>
      <c r="N11" s="17">
        <v>1500000</v>
      </c>
      <c r="O11" s="17"/>
      <c r="P11" s="18">
        <f t="shared" si="0"/>
        <v>4500000</v>
      </c>
    </row>
    <row r="12" spans="2:16" ht="13.5">
      <c r="B12" s="118"/>
      <c r="C12" s="119"/>
      <c r="D12" s="20"/>
      <c r="E12" s="21"/>
      <c r="F12" s="22"/>
      <c r="G12" s="22"/>
      <c r="H12" s="22"/>
      <c r="I12" s="22"/>
      <c r="J12" s="22"/>
      <c r="K12" s="22"/>
      <c r="L12" s="22"/>
      <c r="M12" s="22"/>
      <c r="N12" s="22"/>
      <c r="O12" s="22"/>
      <c r="P12" s="18">
        <f t="shared" si="0"/>
        <v>0</v>
      </c>
    </row>
    <row r="13" spans="2:16" ht="14.25" thickBot="1">
      <c r="B13" s="120"/>
      <c r="C13" s="121"/>
      <c r="D13" s="122">
        <f>SUM(D10:D12)</f>
        <v>1000000</v>
      </c>
      <c r="E13" s="123">
        <f aca="true" t="shared" si="2" ref="E13:O13">SUM(E10:E12)</f>
        <v>500000</v>
      </c>
      <c r="F13" s="124">
        <f t="shared" si="2"/>
        <v>0</v>
      </c>
      <c r="G13" s="124">
        <f t="shared" si="2"/>
        <v>1000000</v>
      </c>
      <c r="H13" s="124">
        <f t="shared" si="2"/>
        <v>150000</v>
      </c>
      <c r="I13" s="124">
        <f t="shared" si="2"/>
        <v>0</v>
      </c>
      <c r="J13" s="124">
        <f t="shared" si="2"/>
        <v>0</v>
      </c>
      <c r="K13" s="124">
        <f t="shared" si="2"/>
        <v>1000000</v>
      </c>
      <c r="L13" s="124">
        <f t="shared" si="2"/>
        <v>100000</v>
      </c>
      <c r="M13" s="124">
        <f t="shared" si="2"/>
        <v>0</v>
      </c>
      <c r="N13" s="124">
        <f t="shared" si="2"/>
        <v>1500000</v>
      </c>
      <c r="O13" s="124">
        <f t="shared" si="2"/>
        <v>0</v>
      </c>
      <c r="P13" s="116">
        <f t="shared" si="0"/>
        <v>5250000</v>
      </c>
    </row>
    <row r="14" spans="2:16" ht="14.25" thickBot="1">
      <c r="B14" s="224" t="s">
        <v>122</v>
      </c>
      <c r="C14" s="225"/>
      <c r="D14" s="48">
        <f>D9-D13</f>
        <v>-400000</v>
      </c>
      <c r="E14" s="49">
        <f aca="true" t="shared" si="3" ref="E14:O14">E9-E13</f>
        <v>250000</v>
      </c>
      <c r="F14" s="50">
        <f t="shared" si="3"/>
        <v>1150000</v>
      </c>
      <c r="G14" s="50">
        <f t="shared" si="3"/>
        <v>200000</v>
      </c>
      <c r="H14" s="50">
        <f t="shared" si="3"/>
        <v>1350000</v>
      </c>
      <c r="I14" s="50">
        <f t="shared" si="3"/>
        <v>1600000</v>
      </c>
      <c r="J14" s="50">
        <f t="shared" si="3"/>
        <v>2700000</v>
      </c>
      <c r="K14" s="50">
        <f t="shared" si="3"/>
        <v>1700000</v>
      </c>
      <c r="L14" s="50">
        <f t="shared" si="3"/>
        <v>3100000</v>
      </c>
      <c r="M14" s="50">
        <f t="shared" si="3"/>
        <v>3200000</v>
      </c>
      <c r="N14" s="50">
        <f t="shared" si="3"/>
        <v>2700000</v>
      </c>
      <c r="O14" s="50">
        <f t="shared" si="3"/>
        <v>4300000</v>
      </c>
      <c r="P14" s="51">
        <f t="shared" si="0"/>
        <v>21850000</v>
      </c>
    </row>
    <row r="15" spans="2:16" ht="13.5">
      <c r="B15" s="234" t="s">
        <v>38</v>
      </c>
      <c r="C15" s="7" t="s">
        <v>46</v>
      </c>
      <c r="D15" s="15">
        <v>300000</v>
      </c>
      <c r="E15" s="16">
        <v>300000</v>
      </c>
      <c r="F15" s="17">
        <v>300000</v>
      </c>
      <c r="G15" s="17">
        <v>300000</v>
      </c>
      <c r="H15" s="17">
        <v>300000</v>
      </c>
      <c r="I15" s="17">
        <v>300000</v>
      </c>
      <c r="J15" s="17">
        <v>300000</v>
      </c>
      <c r="K15" s="17">
        <v>300000</v>
      </c>
      <c r="L15" s="17">
        <v>300000</v>
      </c>
      <c r="M15" s="17">
        <v>300000</v>
      </c>
      <c r="N15" s="17">
        <v>300000</v>
      </c>
      <c r="O15" s="17">
        <v>300000</v>
      </c>
      <c r="P15" s="28">
        <f t="shared" si="0"/>
        <v>3600000</v>
      </c>
    </row>
    <row r="16" spans="2:16" ht="13.5">
      <c r="B16" s="230"/>
      <c r="C16" s="8" t="s">
        <v>47</v>
      </c>
      <c r="D16" s="20">
        <v>200000</v>
      </c>
      <c r="E16" s="21">
        <v>200000</v>
      </c>
      <c r="F16" s="22">
        <v>200000</v>
      </c>
      <c r="G16" s="22">
        <v>200000</v>
      </c>
      <c r="H16" s="22">
        <v>200000</v>
      </c>
      <c r="I16" s="22">
        <v>200000</v>
      </c>
      <c r="J16" s="22">
        <v>200000</v>
      </c>
      <c r="K16" s="22">
        <v>200000</v>
      </c>
      <c r="L16" s="22">
        <v>200000</v>
      </c>
      <c r="M16" s="22">
        <v>200000</v>
      </c>
      <c r="N16" s="22">
        <v>200000</v>
      </c>
      <c r="O16" s="22">
        <v>200000</v>
      </c>
      <c r="P16" s="18">
        <f aca="true" t="shared" si="4" ref="P16:P41">SUM(D16:O16)</f>
        <v>2400000</v>
      </c>
    </row>
    <row r="17" spans="2:16" ht="13.5">
      <c r="B17" s="230"/>
      <c r="C17" s="8"/>
      <c r="D17" s="20"/>
      <c r="E17" s="21"/>
      <c r="F17" s="22"/>
      <c r="G17" s="22"/>
      <c r="H17" s="22"/>
      <c r="I17" s="22"/>
      <c r="J17" s="22"/>
      <c r="K17" s="22"/>
      <c r="L17" s="22"/>
      <c r="M17" s="22"/>
      <c r="N17" s="22"/>
      <c r="O17" s="22"/>
      <c r="P17" s="18">
        <f t="shared" si="4"/>
        <v>0</v>
      </c>
    </row>
    <row r="18" spans="2:16" ht="13.5">
      <c r="B18" s="231"/>
      <c r="C18" s="8"/>
      <c r="D18" s="20"/>
      <c r="E18" s="21"/>
      <c r="F18" s="22"/>
      <c r="G18" s="22"/>
      <c r="H18" s="22"/>
      <c r="I18" s="22"/>
      <c r="J18" s="22"/>
      <c r="K18" s="22"/>
      <c r="L18" s="22"/>
      <c r="M18" s="22"/>
      <c r="N18" s="22"/>
      <c r="O18" s="22"/>
      <c r="P18" s="18">
        <f t="shared" si="4"/>
        <v>0</v>
      </c>
    </row>
    <row r="19" spans="2:16" ht="13.5">
      <c r="B19" s="222" t="s">
        <v>48</v>
      </c>
      <c r="C19" s="223"/>
      <c r="D19" s="20"/>
      <c r="E19" s="21"/>
      <c r="F19" s="22">
        <v>200000</v>
      </c>
      <c r="G19" s="22">
        <v>200000</v>
      </c>
      <c r="H19" s="22">
        <v>200000</v>
      </c>
      <c r="I19" s="22">
        <v>200000</v>
      </c>
      <c r="J19" s="22">
        <v>200000</v>
      </c>
      <c r="K19" s="22">
        <v>200000</v>
      </c>
      <c r="L19" s="22">
        <v>400000</v>
      </c>
      <c r="M19" s="22">
        <v>400000</v>
      </c>
      <c r="N19" s="22">
        <v>400000</v>
      </c>
      <c r="O19" s="22">
        <v>400000</v>
      </c>
      <c r="P19" s="18">
        <f t="shared" si="4"/>
        <v>2800000</v>
      </c>
    </row>
    <row r="20" spans="2:16" ht="13.5">
      <c r="B20" s="222" t="s">
        <v>39</v>
      </c>
      <c r="C20" s="223"/>
      <c r="D20" s="20">
        <f>ROUND((D15+D16+D17+D18+D19)*13%,0)</f>
        <v>65000</v>
      </c>
      <c r="E20" s="21">
        <f aca="true" t="shared" si="5" ref="E20:O20">ROUND((E15+E16+E17+E18+E19)*13%,0)</f>
        <v>65000</v>
      </c>
      <c r="F20" s="22">
        <f t="shared" si="5"/>
        <v>91000</v>
      </c>
      <c r="G20" s="22">
        <f t="shared" si="5"/>
        <v>91000</v>
      </c>
      <c r="H20" s="22">
        <f t="shared" si="5"/>
        <v>91000</v>
      </c>
      <c r="I20" s="22">
        <f t="shared" si="5"/>
        <v>91000</v>
      </c>
      <c r="J20" s="22">
        <f t="shared" si="5"/>
        <v>91000</v>
      </c>
      <c r="K20" s="22">
        <f t="shared" si="5"/>
        <v>91000</v>
      </c>
      <c r="L20" s="22">
        <f t="shared" si="5"/>
        <v>117000</v>
      </c>
      <c r="M20" s="22">
        <f t="shared" si="5"/>
        <v>117000</v>
      </c>
      <c r="N20" s="22">
        <f t="shared" si="5"/>
        <v>117000</v>
      </c>
      <c r="O20" s="22">
        <f t="shared" si="5"/>
        <v>117000</v>
      </c>
      <c r="P20" s="18">
        <f t="shared" si="4"/>
        <v>1144000</v>
      </c>
    </row>
    <row r="21" spans="2:16" ht="13.5">
      <c r="B21" s="222" t="s">
        <v>40</v>
      </c>
      <c r="C21" s="223"/>
      <c r="D21" s="20">
        <v>30000</v>
      </c>
      <c r="E21" s="21">
        <v>30000</v>
      </c>
      <c r="F21" s="22">
        <v>30000</v>
      </c>
      <c r="G21" s="22">
        <v>30000</v>
      </c>
      <c r="H21" s="22">
        <v>30000</v>
      </c>
      <c r="I21" s="22">
        <v>30000</v>
      </c>
      <c r="J21" s="22">
        <v>30000</v>
      </c>
      <c r="K21" s="22">
        <v>30000</v>
      </c>
      <c r="L21" s="22">
        <v>30000</v>
      </c>
      <c r="M21" s="22">
        <v>30000</v>
      </c>
      <c r="N21" s="22">
        <v>30000</v>
      </c>
      <c r="O21" s="22">
        <v>30000</v>
      </c>
      <c r="P21" s="18">
        <f t="shared" si="4"/>
        <v>360000</v>
      </c>
    </row>
    <row r="22" spans="2:16" ht="13.5">
      <c r="B22" s="222" t="s">
        <v>49</v>
      </c>
      <c r="C22" s="223"/>
      <c r="D22" s="20">
        <v>40000</v>
      </c>
      <c r="E22" s="21">
        <v>40000</v>
      </c>
      <c r="F22" s="22">
        <v>40000</v>
      </c>
      <c r="G22" s="22">
        <v>40000</v>
      </c>
      <c r="H22" s="22">
        <v>40000</v>
      </c>
      <c r="I22" s="22">
        <v>40000</v>
      </c>
      <c r="J22" s="22">
        <v>40000</v>
      </c>
      <c r="K22" s="22">
        <v>40000</v>
      </c>
      <c r="L22" s="22">
        <v>40000</v>
      </c>
      <c r="M22" s="22">
        <v>40000</v>
      </c>
      <c r="N22" s="22">
        <v>40000</v>
      </c>
      <c r="O22" s="22">
        <v>40000</v>
      </c>
      <c r="P22" s="18">
        <f t="shared" si="4"/>
        <v>480000</v>
      </c>
    </row>
    <row r="23" spans="2:16" ht="13.5">
      <c r="B23" s="222" t="s">
        <v>41</v>
      </c>
      <c r="C23" s="223"/>
      <c r="D23" s="20">
        <v>250000</v>
      </c>
      <c r="E23" s="21">
        <v>250000</v>
      </c>
      <c r="F23" s="22">
        <v>250000</v>
      </c>
      <c r="G23" s="22">
        <v>250000</v>
      </c>
      <c r="H23" s="22">
        <v>250000</v>
      </c>
      <c r="I23" s="22">
        <v>250000</v>
      </c>
      <c r="J23" s="22">
        <v>250000</v>
      </c>
      <c r="K23" s="22">
        <v>250000</v>
      </c>
      <c r="L23" s="22">
        <v>250000</v>
      </c>
      <c r="M23" s="22">
        <v>250000</v>
      </c>
      <c r="N23" s="22">
        <v>250000</v>
      </c>
      <c r="O23" s="22">
        <v>250000</v>
      </c>
      <c r="P23" s="18">
        <f t="shared" si="4"/>
        <v>3000000</v>
      </c>
    </row>
    <row r="24" spans="2:16" ht="13.5">
      <c r="B24" s="222" t="s">
        <v>50</v>
      </c>
      <c r="C24" s="223"/>
      <c r="D24" s="20">
        <v>20000</v>
      </c>
      <c r="E24" s="21">
        <v>20000</v>
      </c>
      <c r="F24" s="22">
        <v>20000</v>
      </c>
      <c r="G24" s="22">
        <v>20000</v>
      </c>
      <c r="H24" s="22">
        <v>20000</v>
      </c>
      <c r="I24" s="22">
        <v>20000</v>
      </c>
      <c r="J24" s="22">
        <v>20000</v>
      </c>
      <c r="K24" s="22">
        <v>20000</v>
      </c>
      <c r="L24" s="22">
        <v>20000</v>
      </c>
      <c r="M24" s="22">
        <v>20000</v>
      </c>
      <c r="N24" s="22">
        <v>20000</v>
      </c>
      <c r="O24" s="22">
        <v>20000</v>
      </c>
      <c r="P24" s="18">
        <f t="shared" si="4"/>
        <v>240000</v>
      </c>
    </row>
    <row r="25" spans="2:16" ht="13.5">
      <c r="B25" s="222" t="s">
        <v>51</v>
      </c>
      <c r="C25" s="223"/>
      <c r="D25" s="20">
        <v>50000</v>
      </c>
      <c r="E25" s="21">
        <v>50000</v>
      </c>
      <c r="F25" s="22">
        <v>50000</v>
      </c>
      <c r="G25" s="22">
        <v>50000</v>
      </c>
      <c r="H25" s="22">
        <v>50000</v>
      </c>
      <c r="I25" s="22">
        <v>50000</v>
      </c>
      <c r="J25" s="22">
        <v>50000</v>
      </c>
      <c r="K25" s="22">
        <v>50000</v>
      </c>
      <c r="L25" s="22">
        <v>50000</v>
      </c>
      <c r="M25" s="22">
        <v>50000</v>
      </c>
      <c r="N25" s="22">
        <v>50000</v>
      </c>
      <c r="O25" s="22">
        <v>50000</v>
      </c>
      <c r="P25" s="18">
        <f t="shared" si="4"/>
        <v>600000</v>
      </c>
    </row>
    <row r="26" spans="2:16" ht="13.5">
      <c r="B26" s="222" t="s">
        <v>52</v>
      </c>
      <c r="C26" s="223"/>
      <c r="D26" s="20">
        <v>30000</v>
      </c>
      <c r="E26" s="21">
        <v>30000</v>
      </c>
      <c r="F26" s="22">
        <v>30000</v>
      </c>
      <c r="G26" s="22">
        <v>30000</v>
      </c>
      <c r="H26" s="22">
        <v>30000</v>
      </c>
      <c r="I26" s="22">
        <v>30000</v>
      </c>
      <c r="J26" s="22">
        <v>30000</v>
      </c>
      <c r="K26" s="22">
        <v>30000</v>
      </c>
      <c r="L26" s="22">
        <v>30000</v>
      </c>
      <c r="M26" s="22">
        <v>30000</v>
      </c>
      <c r="N26" s="22">
        <v>30000</v>
      </c>
      <c r="O26" s="22">
        <v>30000</v>
      </c>
      <c r="P26" s="18">
        <f t="shared" si="4"/>
        <v>360000</v>
      </c>
    </row>
    <row r="27" spans="2:16" ht="13.5">
      <c r="B27" s="222" t="s">
        <v>53</v>
      </c>
      <c r="C27" s="223"/>
      <c r="D27" s="20">
        <v>20000</v>
      </c>
      <c r="E27" s="21">
        <v>20000</v>
      </c>
      <c r="F27" s="22">
        <v>20000</v>
      </c>
      <c r="G27" s="22">
        <v>20000</v>
      </c>
      <c r="H27" s="22">
        <v>20000</v>
      </c>
      <c r="I27" s="22">
        <v>20000</v>
      </c>
      <c r="J27" s="22">
        <v>20000</v>
      </c>
      <c r="K27" s="22">
        <v>20000</v>
      </c>
      <c r="L27" s="22">
        <v>20000</v>
      </c>
      <c r="M27" s="22">
        <v>20000</v>
      </c>
      <c r="N27" s="22">
        <v>20000</v>
      </c>
      <c r="O27" s="22">
        <v>20000</v>
      </c>
      <c r="P27" s="18">
        <f t="shared" si="4"/>
        <v>240000</v>
      </c>
    </row>
    <row r="28" spans="2:16" ht="13.5">
      <c r="B28" s="222" t="s">
        <v>42</v>
      </c>
      <c r="C28" s="223"/>
      <c r="D28" s="20">
        <v>20000</v>
      </c>
      <c r="E28" s="21">
        <v>20000</v>
      </c>
      <c r="F28" s="22">
        <v>20000</v>
      </c>
      <c r="G28" s="22">
        <v>20000</v>
      </c>
      <c r="H28" s="22">
        <v>20000</v>
      </c>
      <c r="I28" s="22">
        <v>20000</v>
      </c>
      <c r="J28" s="22">
        <v>20000</v>
      </c>
      <c r="K28" s="22">
        <v>20000</v>
      </c>
      <c r="L28" s="22">
        <v>20000</v>
      </c>
      <c r="M28" s="22">
        <v>20000</v>
      </c>
      <c r="N28" s="22">
        <v>20000</v>
      </c>
      <c r="O28" s="22">
        <v>20000</v>
      </c>
      <c r="P28" s="18">
        <f t="shared" si="4"/>
        <v>240000</v>
      </c>
    </row>
    <row r="29" spans="2:16" ht="13.5">
      <c r="B29" s="222" t="s">
        <v>54</v>
      </c>
      <c r="C29" s="223"/>
      <c r="D29" s="20">
        <v>10000</v>
      </c>
      <c r="E29" s="21">
        <v>10000</v>
      </c>
      <c r="F29" s="22">
        <v>10000</v>
      </c>
      <c r="G29" s="22">
        <v>10000</v>
      </c>
      <c r="H29" s="22">
        <v>10000</v>
      </c>
      <c r="I29" s="22">
        <v>10000</v>
      </c>
      <c r="J29" s="22">
        <v>10000</v>
      </c>
      <c r="K29" s="22">
        <v>10000</v>
      </c>
      <c r="L29" s="22">
        <v>10000</v>
      </c>
      <c r="M29" s="22">
        <v>10000</v>
      </c>
      <c r="N29" s="22">
        <v>10000</v>
      </c>
      <c r="O29" s="22">
        <v>10000</v>
      </c>
      <c r="P29" s="18">
        <f t="shared" si="4"/>
        <v>120000</v>
      </c>
    </row>
    <row r="30" spans="2:16" ht="13.5">
      <c r="B30" s="222" t="s">
        <v>43</v>
      </c>
      <c r="C30" s="223"/>
      <c r="D30" s="20">
        <v>20000</v>
      </c>
      <c r="E30" s="21">
        <v>20000</v>
      </c>
      <c r="F30" s="22">
        <v>20000</v>
      </c>
      <c r="G30" s="22">
        <v>20000</v>
      </c>
      <c r="H30" s="22">
        <v>20000</v>
      </c>
      <c r="I30" s="22">
        <v>20000</v>
      </c>
      <c r="J30" s="22">
        <v>20000</v>
      </c>
      <c r="K30" s="22">
        <v>20000</v>
      </c>
      <c r="L30" s="22">
        <v>20000</v>
      </c>
      <c r="M30" s="22">
        <v>20000</v>
      </c>
      <c r="N30" s="22">
        <v>20000</v>
      </c>
      <c r="O30" s="22">
        <v>20000</v>
      </c>
      <c r="P30" s="18">
        <f t="shared" si="4"/>
        <v>240000</v>
      </c>
    </row>
    <row r="31" spans="2:16" ht="13.5">
      <c r="B31" s="222" t="s">
        <v>55</v>
      </c>
      <c r="C31" s="223"/>
      <c r="D31" s="20">
        <v>30000</v>
      </c>
      <c r="E31" s="21">
        <v>30000</v>
      </c>
      <c r="F31" s="22">
        <v>30000</v>
      </c>
      <c r="G31" s="22">
        <v>30000</v>
      </c>
      <c r="H31" s="22">
        <v>30000</v>
      </c>
      <c r="I31" s="22">
        <v>30000</v>
      </c>
      <c r="J31" s="22">
        <v>30000</v>
      </c>
      <c r="K31" s="22">
        <v>30000</v>
      </c>
      <c r="L31" s="22">
        <v>30000</v>
      </c>
      <c r="M31" s="22">
        <v>30000</v>
      </c>
      <c r="N31" s="22">
        <v>30000</v>
      </c>
      <c r="O31" s="22">
        <v>30000</v>
      </c>
      <c r="P31" s="18">
        <f t="shared" si="4"/>
        <v>360000</v>
      </c>
    </row>
    <row r="32" spans="2:16" ht="13.5">
      <c r="B32" s="222" t="s">
        <v>66</v>
      </c>
      <c r="C32" s="223"/>
      <c r="D32" s="20">
        <v>50000</v>
      </c>
      <c r="E32" s="21">
        <v>50000</v>
      </c>
      <c r="F32" s="22">
        <v>50000</v>
      </c>
      <c r="G32" s="22">
        <v>50000</v>
      </c>
      <c r="H32" s="22">
        <v>50000</v>
      </c>
      <c r="I32" s="22">
        <v>50000</v>
      </c>
      <c r="J32" s="22">
        <v>50000</v>
      </c>
      <c r="K32" s="22">
        <v>50000</v>
      </c>
      <c r="L32" s="22">
        <v>50000</v>
      </c>
      <c r="M32" s="22">
        <v>50000</v>
      </c>
      <c r="N32" s="22">
        <v>50000</v>
      </c>
      <c r="O32" s="22">
        <v>50000</v>
      </c>
      <c r="P32" s="18">
        <f t="shared" si="4"/>
        <v>600000</v>
      </c>
    </row>
    <row r="33" spans="2:16" ht="13.5">
      <c r="B33" s="222" t="s">
        <v>67</v>
      </c>
      <c r="C33" s="223"/>
      <c r="D33" s="20"/>
      <c r="E33" s="21">
        <v>30000</v>
      </c>
      <c r="F33" s="22"/>
      <c r="G33" s="22"/>
      <c r="H33" s="22"/>
      <c r="I33" s="22">
        <v>50000</v>
      </c>
      <c r="J33" s="22"/>
      <c r="K33" s="22"/>
      <c r="L33" s="22"/>
      <c r="M33" s="22">
        <v>30000</v>
      </c>
      <c r="N33" s="22">
        <v>50000</v>
      </c>
      <c r="O33" s="22"/>
      <c r="P33" s="18">
        <f t="shared" si="4"/>
        <v>160000</v>
      </c>
    </row>
    <row r="34" spans="2:16" ht="13.5">
      <c r="B34" s="222" t="s">
        <v>44</v>
      </c>
      <c r="C34" s="223"/>
      <c r="D34" s="20">
        <v>10000</v>
      </c>
      <c r="E34" s="21">
        <v>10000</v>
      </c>
      <c r="F34" s="22">
        <v>10000</v>
      </c>
      <c r="G34" s="22">
        <v>10000</v>
      </c>
      <c r="H34" s="22">
        <v>10000</v>
      </c>
      <c r="I34" s="22">
        <v>10000</v>
      </c>
      <c r="J34" s="22">
        <v>10000</v>
      </c>
      <c r="K34" s="22">
        <v>10000</v>
      </c>
      <c r="L34" s="22">
        <v>10000</v>
      </c>
      <c r="M34" s="22">
        <v>10000</v>
      </c>
      <c r="N34" s="22">
        <v>10000</v>
      </c>
      <c r="O34" s="22">
        <v>10000</v>
      </c>
      <c r="P34" s="18">
        <f t="shared" si="4"/>
        <v>120000</v>
      </c>
    </row>
    <row r="35" spans="2:16" ht="13.5">
      <c r="B35" s="222" t="s">
        <v>56</v>
      </c>
      <c r="C35" s="223"/>
      <c r="D35" s="20">
        <v>10000</v>
      </c>
      <c r="E35" s="21">
        <v>10000</v>
      </c>
      <c r="F35" s="22">
        <v>10000</v>
      </c>
      <c r="G35" s="22">
        <v>10000</v>
      </c>
      <c r="H35" s="22">
        <v>10000</v>
      </c>
      <c r="I35" s="22">
        <v>10000</v>
      </c>
      <c r="J35" s="22">
        <v>10000</v>
      </c>
      <c r="K35" s="22">
        <v>10000</v>
      </c>
      <c r="L35" s="22">
        <v>10000</v>
      </c>
      <c r="M35" s="22">
        <v>10000</v>
      </c>
      <c r="N35" s="22">
        <v>10000</v>
      </c>
      <c r="O35" s="22">
        <v>10000</v>
      </c>
      <c r="P35" s="18">
        <f t="shared" si="4"/>
        <v>120000</v>
      </c>
    </row>
    <row r="36" spans="2:16" ht="13.5">
      <c r="B36" s="222" t="s">
        <v>57</v>
      </c>
      <c r="C36" s="223"/>
      <c r="D36" s="20">
        <v>5000</v>
      </c>
      <c r="E36" s="21">
        <v>5000</v>
      </c>
      <c r="F36" s="22">
        <v>5000</v>
      </c>
      <c r="G36" s="22">
        <v>5000</v>
      </c>
      <c r="H36" s="22">
        <v>5000</v>
      </c>
      <c r="I36" s="22">
        <v>5000</v>
      </c>
      <c r="J36" s="22">
        <v>5000</v>
      </c>
      <c r="K36" s="22">
        <v>5000</v>
      </c>
      <c r="L36" s="22">
        <v>5000</v>
      </c>
      <c r="M36" s="22">
        <v>5000</v>
      </c>
      <c r="N36" s="22">
        <v>5000</v>
      </c>
      <c r="O36" s="22">
        <v>5000</v>
      </c>
      <c r="P36" s="18">
        <f t="shared" si="4"/>
        <v>60000</v>
      </c>
    </row>
    <row r="37" spans="2:16" ht="13.5">
      <c r="B37" s="222" t="s">
        <v>58</v>
      </c>
      <c r="C37" s="223"/>
      <c r="D37" s="20">
        <v>5000</v>
      </c>
      <c r="E37" s="21">
        <v>5000</v>
      </c>
      <c r="F37" s="22">
        <v>5000</v>
      </c>
      <c r="G37" s="22">
        <v>5000</v>
      </c>
      <c r="H37" s="22">
        <v>5000</v>
      </c>
      <c r="I37" s="22">
        <v>5000</v>
      </c>
      <c r="J37" s="22">
        <v>5000</v>
      </c>
      <c r="K37" s="22">
        <v>5000</v>
      </c>
      <c r="L37" s="22">
        <v>5000</v>
      </c>
      <c r="M37" s="22">
        <v>5000</v>
      </c>
      <c r="N37" s="22">
        <v>5000</v>
      </c>
      <c r="O37" s="22">
        <v>5000</v>
      </c>
      <c r="P37" s="18">
        <f t="shared" si="4"/>
        <v>60000</v>
      </c>
    </row>
    <row r="38" spans="2:16" ht="13.5">
      <c r="B38" s="222" t="s">
        <v>68</v>
      </c>
      <c r="C38" s="223"/>
      <c r="D38" s="20">
        <v>10000</v>
      </c>
      <c r="E38" s="21">
        <v>10000</v>
      </c>
      <c r="F38" s="22">
        <v>10000</v>
      </c>
      <c r="G38" s="22">
        <v>10000</v>
      </c>
      <c r="H38" s="22">
        <v>10000</v>
      </c>
      <c r="I38" s="22">
        <v>10000</v>
      </c>
      <c r="J38" s="22">
        <v>10000</v>
      </c>
      <c r="K38" s="22">
        <v>10000</v>
      </c>
      <c r="L38" s="22">
        <v>10000</v>
      </c>
      <c r="M38" s="22">
        <v>10000</v>
      </c>
      <c r="N38" s="22">
        <v>10000</v>
      </c>
      <c r="O38" s="22">
        <v>10000</v>
      </c>
      <c r="P38" s="18">
        <f t="shared" si="4"/>
        <v>120000</v>
      </c>
    </row>
    <row r="39" spans="2:16" ht="13.5">
      <c r="B39" s="222" t="s">
        <v>97</v>
      </c>
      <c r="C39" s="223"/>
      <c r="D39" s="20"/>
      <c r="E39" s="21"/>
      <c r="F39" s="22"/>
      <c r="G39" s="22"/>
      <c r="H39" s="22"/>
      <c r="I39" s="22"/>
      <c r="J39" s="22"/>
      <c r="K39" s="22"/>
      <c r="L39" s="22"/>
      <c r="M39" s="22"/>
      <c r="N39" s="22"/>
      <c r="O39" s="22"/>
      <c r="P39" s="18">
        <f t="shared" si="4"/>
        <v>0</v>
      </c>
    </row>
    <row r="40" spans="2:16" ht="13.5">
      <c r="B40" s="222"/>
      <c r="C40" s="223"/>
      <c r="D40" s="20"/>
      <c r="E40" s="21"/>
      <c r="F40" s="22"/>
      <c r="G40" s="22"/>
      <c r="H40" s="22"/>
      <c r="I40" s="22"/>
      <c r="J40" s="22"/>
      <c r="K40" s="22"/>
      <c r="L40" s="22"/>
      <c r="M40" s="22"/>
      <c r="N40" s="22"/>
      <c r="O40" s="22"/>
      <c r="P40" s="18">
        <f t="shared" si="4"/>
        <v>0</v>
      </c>
    </row>
    <row r="41" spans="2:16" ht="13.5">
      <c r="B41" s="222" t="s">
        <v>45</v>
      </c>
      <c r="C41" s="223"/>
      <c r="D41" s="20"/>
      <c r="E41" s="21"/>
      <c r="F41" s="22">
        <v>28000</v>
      </c>
      <c r="G41" s="22">
        <v>28000</v>
      </c>
      <c r="H41" s="22">
        <v>28000</v>
      </c>
      <c r="I41" s="22">
        <v>28000</v>
      </c>
      <c r="J41" s="22">
        <v>28000</v>
      </c>
      <c r="K41" s="22">
        <v>28000</v>
      </c>
      <c r="L41" s="22">
        <v>28000</v>
      </c>
      <c r="M41" s="22">
        <v>28000</v>
      </c>
      <c r="N41" s="22">
        <v>28000</v>
      </c>
      <c r="O41" s="22">
        <v>28000</v>
      </c>
      <c r="P41" s="18">
        <f t="shared" si="4"/>
        <v>280000</v>
      </c>
    </row>
    <row r="42" spans="2:16" ht="14.25" thickBot="1">
      <c r="B42" s="212" t="s">
        <v>120</v>
      </c>
      <c r="C42" s="213"/>
      <c r="D42" s="29">
        <f>SUM(D15:D41)</f>
        <v>1175000</v>
      </c>
      <c r="E42" s="30">
        <f aca="true" t="shared" si="6" ref="E42:O42">SUM(E15:E41)</f>
        <v>1205000</v>
      </c>
      <c r="F42" s="31">
        <f t="shared" si="6"/>
        <v>1429000</v>
      </c>
      <c r="G42" s="31">
        <f t="shared" si="6"/>
        <v>1429000</v>
      </c>
      <c r="H42" s="31">
        <f t="shared" si="6"/>
        <v>1429000</v>
      </c>
      <c r="I42" s="31">
        <f t="shared" si="6"/>
        <v>1479000</v>
      </c>
      <c r="J42" s="31">
        <f t="shared" si="6"/>
        <v>1429000</v>
      </c>
      <c r="K42" s="31">
        <f t="shared" si="6"/>
        <v>1429000</v>
      </c>
      <c r="L42" s="31">
        <f t="shared" si="6"/>
        <v>1655000</v>
      </c>
      <c r="M42" s="31">
        <f t="shared" si="6"/>
        <v>1685000</v>
      </c>
      <c r="N42" s="31">
        <f t="shared" si="6"/>
        <v>1705000</v>
      </c>
      <c r="O42" s="31">
        <f t="shared" si="6"/>
        <v>1655000</v>
      </c>
      <c r="P42" s="32">
        <f>SUM(D42:O42)</f>
        <v>17704000</v>
      </c>
    </row>
    <row r="43" spans="2:16" ht="14.25" thickBot="1">
      <c r="B43" s="214" t="s">
        <v>115</v>
      </c>
      <c r="C43" s="215"/>
      <c r="D43" s="33">
        <f>D14-D42</f>
        <v>-1575000</v>
      </c>
      <c r="E43" s="35">
        <f aca="true" t="shared" si="7" ref="E43:O43">E14-E42</f>
        <v>-955000</v>
      </c>
      <c r="F43" s="36">
        <f t="shared" si="7"/>
        <v>-279000</v>
      </c>
      <c r="G43" s="36">
        <f t="shared" si="7"/>
        <v>-1229000</v>
      </c>
      <c r="H43" s="36">
        <f t="shared" si="7"/>
        <v>-79000</v>
      </c>
      <c r="I43" s="36">
        <f t="shared" si="7"/>
        <v>121000</v>
      </c>
      <c r="J43" s="36">
        <f t="shared" si="7"/>
        <v>1271000</v>
      </c>
      <c r="K43" s="36">
        <f t="shared" si="7"/>
        <v>271000</v>
      </c>
      <c r="L43" s="36">
        <f t="shared" si="7"/>
        <v>1445000</v>
      </c>
      <c r="M43" s="36">
        <f t="shared" si="7"/>
        <v>1515000</v>
      </c>
      <c r="N43" s="36">
        <f t="shared" si="7"/>
        <v>995000</v>
      </c>
      <c r="O43" s="36">
        <f t="shared" si="7"/>
        <v>2645000</v>
      </c>
      <c r="P43" s="37">
        <f>SUM(D43:O43)</f>
        <v>4146000</v>
      </c>
    </row>
    <row r="44" spans="2:16" ht="14.25" thickBot="1">
      <c r="B44" s="220" t="s">
        <v>116</v>
      </c>
      <c r="C44" s="221"/>
      <c r="D44" s="34">
        <f>D43</f>
        <v>-1575000</v>
      </c>
      <c r="E44" s="46">
        <f>D44+E43</f>
        <v>-2530000</v>
      </c>
      <c r="F44" s="46">
        <f aca="true" t="shared" si="8" ref="F44:O44">E44+F43</f>
        <v>-2809000</v>
      </c>
      <c r="G44" s="46">
        <f t="shared" si="8"/>
        <v>-4038000</v>
      </c>
      <c r="H44" s="46">
        <f t="shared" si="8"/>
        <v>-4117000</v>
      </c>
      <c r="I44" s="46">
        <f t="shared" si="8"/>
        <v>-3996000</v>
      </c>
      <c r="J44" s="46">
        <f t="shared" si="8"/>
        <v>-2725000</v>
      </c>
      <c r="K44" s="46">
        <f t="shared" si="8"/>
        <v>-2454000</v>
      </c>
      <c r="L44" s="46">
        <f t="shared" si="8"/>
        <v>-1009000</v>
      </c>
      <c r="M44" s="46">
        <f t="shared" si="8"/>
        <v>506000</v>
      </c>
      <c r="N44" s="46">
        <f t="shared" si="8"/>
        <v>1501000</v>
      </c>
      <c r="O44" s="46">
        <f t="shared" si="8"/>
        <v>4146000</v>
      </c>
      <c r="P44" s="45"/>
    </row>
  </sheetData>
  <sheetProtection/>
  <mergeCells count="29">
    <mergeCell ref="B4:B9"/>
    <mergeCell ref="B14:C14"/>
    <mergeCell ref="B15:B18"/>
    <mergeCell ref="B19:C19"/>
    <mergeCell ref="B20:C20"/>
    <mergeCell ref="B21:C21"/>
    <mergeCell ref="B33:C33"/>
    <mergeCell ref="B22:C22"/>
    <mergeCell ref="B23:C23"/>
    <mergeCell ref="B24:C24"/>
    <mergeCell ref="B25:C25"/>
    <mergeCell ref="B26:C26"/>
    <mergeCell ref="B27:C27"/>
    <mergeCell ref="B44:C44"/>
    <mergeCell ref="B39:C39"/>
    <mergeCell ref="B40:C40"/>
    <mergeCell ref="B41:C41"/>
    <mergeCell ref="B42:C42"/>
    <mergeCell ref="B28:C28"/>
    <mergeCell ref="B29:C29"/>
    <mergeCell ref="B30:C30"/>
    <mergeCell ref="B31:C31"/>
    <mergeCell ref="B32:C32"/>
    <mergeCell ref="B43:C43"/>
    <mergeCell ref="B34:C34"/>
    <mergeCell ref="B35:C35"/>
    <mergeCell ref="B36:C36"/>
    <mergeCell ref="B37:C37"/>
    <mergeCell ref="B38:C38"/>
  </mergeCells>
  <printOptions/>
  <pageMargins left="0.1968503937007874" right="0.1968503937007874" top="0.7480314960629921" bottom="0.7480314960629921" header="0.31496062992125984" footer="0.31496062992125984"/>
  <pageSetup horizontalDpi="600" verticalDpi="600" orientation="landscape" paperSize="9" scale="80" r:id="rId1"/>
  <ignoredErrors>
    <ignoredError sqref="D9 E9:O9" formulaRange="1"/>
  </ignoredErrors>
</worksheet>
</file>

<file path=xl/worksheets/sheet5.xml><?xml version="1.0" encoding="utf-8"?>
<worksheet xmlns="http://schemas.openxmlformats.org/spreadsheetml/2006/main" xmlns:r="http://schemas.openxmlformats.org/officeDocument/2006/relationships">
  <dimension ref="B2:F28"/>
  <sheetViews>
    <sheetView showGridLines="0" zoomScalePageLayoutView="0" workbookViewId="0" topLeftCell="A1">
      <selection activeCell="E34" sqref="E34"/>
    </sheetView>
  </sheetViews>
  <sheetFormatPr defaultColWidth="9.140625" defaultRowHeight="15"/>
  <cols>
    <col min="1" max="1" width="3.57421875" style="0" customWidth="1"/>
    <col min="2" max="2" width="5.7109375" style="0" customWidth="1"/>
    <col min="3" max="3" width="50.57421875" style="0" customWidth="1"/>
    <col min="5" max="5" width="50.57421875" style="0" customWidth="1"/>
  </cols>
  <sheetData>
    <row r="2" s="107" customFormat="1" ht="13.5">
      <c r="B2" s="107" t="s">
        <v>101</v>
      </c>
    </row>
    <row r="3" spans="2:6" s="107" customFormat="1" ht="13.5">
      <c r="B3" s="108"/>
      <c r="C3" s="108"/>
      <c r="D3" s="108"/>
      <c r="E3" s="108"/>
      <c r="F3" s="109" t="s">
        <v>91</v>
      </c>
    </row>
    <row r="4" spans="2:6" ht="19.5" customHeight="1">
      <c r="B4" s="98"/>
      <c r="C4" s="99" t="s">
        <v>102</v>
      </c>
      <c r="D4" s="99" t="s">
        <v>104</v>
      </c>
      <c r="E4" s="99" t="s">
        <v>103</v>
      </c>
      <c r="F4" s="99" t="s">
        <v>104</v>
      </c>
    </row>
    <row r="5" spans="2:6" ht="19.5" customHeight="1">
      <c r="B5" s="235" t="s">
        <v>106</v>
      </c>
      <c r="C5" s="102"/>
      <c r="D5" s="111"/>
      <c r="E5" s="102" t="s">
        <v>105</v>
      </c>
      <c r="F5" s="239"/>
    </row>
    <row r="6" spans="2:6" ht="19.5" customHeight="1">
      <c r="B6" s="236"/>
      <c r="C6" s="104"/>
      <c r="D6" s="112"/>
      <c r="E6" s="104"/>
      <c r="F6" s="240"/>
    </row>
    <row r="7" spans="2:6" ht="19.5" customHeight="1">
      <c r="B7" s="236"/>
      <c r="C7" s="104"/>
      <c r="D7" s="112"/>
      <c r="E7" s="104"/>
      <c r="F7" s="240"/>
    </row>
    <row r="8" spans="2:6" ht="19.5" customHeight="1">
      <c r="B8" s="236"/>
      <c r="C8" s="104"/>
      <c r="D8" s="112"/>
      <c r="E8" s="100"/>
      <c r="F8" s="241"/>
    </row>
    <row r="9" spans="2:6" ht="19.5" customHeight="1">
      <c r="B9" s="236"/>
      <c r="C9" s="104"/>
      <c r="D9" s="112"/>
      <c r="E9" s="102" t="s">
        <v>99</v>
      </c>
      <c r="F9" s="239"/>
    </row>
    <row r="10" spans="2:6" ht="19.5" customHeight="1">
      <c r="B10" s="236"/>
      <c r="C10" s="104"/>
      <c r="D10" s="112"/>
      <c r="E10" s="104" t="s">
        <v>100</v>
      </c>
      <c r="F10" s="240"/>
    </row>
    <row r="11" spans="2:6" ht="19.5" customHeight="1">
      <c r="B11" s="236"/>
      <c r="C11" s="104"/>
      <c r="D11" s="112"/>
      <c r="E11" s="104"/>
      <c r="F11" s="240"/>
    </row>
    <row r="12" spans="2:6" ht="19.5" customHeight="1">
      <c r="B12" s="237"/>
      <c r="C12" s="100"/>
      <c r="D12" s="113"/>
      <c r="E12" s="104"/>
      <c r="F12" s="240"/>
    </row>
    <row r="13" spans="2:6" ht="19.5" customHeight="1">
      <c r="B13" s="236" t="s">
        <v>107</v>
      </c>
      <c r="C13" s="104"/>
      <c r="D13" s="112"/>
      <c r="E13" s="104"/>
      <c r="F13" s="240"/>
    </row>
    <row r="14" spans="2:6" ht="19.5" customHeight="1">
      <c r="B14" s="236"/>
      <c r="C14" s="104"/>
      <c r="D14" s="112"/>
      <c r="E14" s="100"/>
      <c r="F14" s="241"/>
    </row>
    <row r="15" spans="2:6" ht="19.5" customHeight="1">
      <c r="B15" s="236"/>
      <c r="C15" s="104"/>
      <c r="D15" s="112"/>
      <c r="E15" s="102" t="s">
        <v>108</v>
      </c>
      <c r="F15" s="239"/>
    </row>
    <row r="16" spans="2:6" ht="19.5" customHeight="1">
      <c r="B16" s="236"/>
      <c r="C16" s="104"/>
      <c r="D16" s="112"/>
      <c r="E16" s="104"/>
      <c r="F16" s="240"/>
    </row>
    <row r="17" spans="2:6" ht="19.5" customHeight="1">
      <c r="B17" s="236"/>
      <c r="C17" s="104"/>
      <c r="D17" s="112"/>
      <c r="E17" s="104"/>
      <c r="F17" s="240"/>
    </row>
    <row r="18" spans="2:6" ht="19.5" customHeight="1">
      <c r="B18" s="236"/>
      <c r="C18" s="104"/>
      <c r="D18" s="112"/>
      <c r="E18" s="104"/>
      <c r="F18" s="240"/>
    </row>
    <row r="19" spans="2:6" ht="19.5" customHeight="1">
      <c r="B19" s="236"/>
      <c r="C19" s="104"/>
      <c r="D19" s="112"/>
      <c r="E19" s="104"/>
      <c r="F19" s="240"/>
    </row>
    <row r="20" spans="2:6" ht="19.5" customHeight="1">
      <c r="B20" s="236"/>
      <c r="C20" s="104"/>
      <c r="D20" s="112"/>
      <c r="E20" s="100"/>
      <c r="F20" s="241"/>
    </row>
    <row r="21" spans="2:6" ht="19.5" customHeight="1">
      <c r="B21" s="236"/>
      <c r="C21" s="104"/>
      <c r="D21" s="112"/>
      <c r="E21" s="102" t="s">
        <v>109</v>
      </c>
      <c r="F21" s="239"/>
    </row>
    <row r="22" spans="2:6" ht="19.5" customHeight="1">
      <c r="B22" s="236"/>
      <c r="C22" s="104"/>
      <c r="D22" s="112"/>
      <c r="E22" s="104"/>
      <c r="F22" s="240"/>
    </row>
    <row r="23" spans="2:6" ht="19.5" customHeight="1">
      <c r="B23" s="236"/>
      <c r="C23" s="104"/>
      <c r="D23" s="112"/>
      <c r="E23" s="104"/>
      <c r="F23" s="240"/>
    </row>
    <row r="24" spans="2:6" ht="19.5" customHeight="1">
      <c r="B24" s="236"/>
      <c r="C24" s="104"/>
      <c r="D24" s="112"/>
      <c r="E24" s="104"/>
      <c r="F24" s="240"/>
    </row>
    <row r="25" spans="2:6" ht="19.5" customHeight="1">
      <c r="B25" s="236"/>
      <c r="C25" s="104"/>
      <c r="D25" s="112"/>
      <c r="E25" s="104"/>
      <c r="F25" s="240"/>
    </row>
    <row r="26" spans="2:6" ht="19.5" customHeight="1">
      <c r="B26" s="236"/>
      <c r="C26" s="104"/>
      <c r="D26" s="112"/>
      <c r="E26" s="104"/>
      <c r="F26" s="240"/>
    </row>
    <row r="27" spans="2:6" ht="19.5" customHeight="1">
      <c r="B27" s="237"/>
      <c r="C27" s="100"/>
      <c r="D27" s="113"/>
      <c r="E27" s="100"/>
      <c r="F27" s="241"/>
    </row>
    <row r="28" spans="2:6" ht="30" customHeight="1">
      <c r="B28" s="161" t="s">
        <v>89</v>
      </c>
      <c r="C28" s="238"/>
      <c r="D28" s="114">
        <f>SUM(D5:D27)</f>
        <v>0</v>
      </c>
      <c r="E28" s="99" t="s">
        <v>89</v>
      </c>
      <c r="F28" s="110">
        <f>SUM(F5:F27)</f>
        <v>0</v>
      </c>
    </row>
  </sheetData>
  <sheetProtection/>
  <mergeCells count="7">
    <mergeCell ref="B5:B12"/>
    <mergeCell ref="B13:B27"/>
    <mergeCell ref="B28:C28"/>
    <mergeCell ref="F5:F8"/>
    <mergeCell ref="F9:F14"/>
    <mergeCell ref="F15:F20"/>
    <mergeCell ref="F21:F27"/>
  </mergeCells>
  <printOptions/>
  <pageMargins left="0.7086614173228347" right="0.7086614173228347" top="0.7480314960629921" bottom="0.4"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2:F24"/>
  <sheetViews>
    <sheetView showGridLines="0" zoomScalePageLayoutView="0" workbookViewId="0" topLeftCell="A1">
      <selection activeCell="H39" sqref="H39"/>
    </sheetView>
  </sheetViews>
  <sheetFormatPr defaultColWidth="9.140625" defaultRowHeight="15"/>
  <cols>
    <col min="1" max="1" width="2.00390625" style="0" customWidth="1"/>
    <col min="2" max="2" width="5.57421875" style="0" customWidth="1"/>
    <col min="3" max="3" width="12.421875" style="0" customWidth="1"/>
    <col min="4" max="5" width="13.57421875" style="0" customWidth="1"/>
    <col min="6" max="6" width="40.57421875" style="0" customWidth="1"/>
  </cols>
  <sheetData>
    <row r="2" ht="13.5">
      <c r="B2" t="s">
        <v>98</v>
      </c>
    </row>
    <row r="3" ht="13.5">
      <c r="E3" s="105" t="s">
        <v>91</v>
      </c>
    </row>
    <row r="4" spans="2:6" ht="13.5">
      <c r="B4" s="157"/>
      <c r="C4" s="158"/>
      <c r="D4" s="103" t="s">
        <v>76</v>
      </c>
      <c r="E4" s="103" t="s">
        <v>77</v>
      </c>
      <c r="F4" s="103"/>
    </row>
    <row r="5" spans="2:6" ht="13.5">
      <c r="B5" s="159"/>
      <c r="C5" s="160"/>
      <c r="D5" s="101"/>
      <c r="E5" s="101" t="s">
        <v>78</v>
      </c>
      <c r="F5" s="101"/>
    </row>
    <row r="6" spans="2:6" ht="30" customHeight="1">
      <c r="B6" s="161" t="s">
        <v>85</v>
      </c>
      <c r="C6" s="238"/>
      <c r="D6" s="106"/>
      <c r="E6" s="106"/>
      <c r="F6" s="151" t="s">
        <v>79</v>
      </c>
    </row>
    <row r="7" spans="2:6" ht="18.75" customHeight="1">
      <c r="B7" s="154" t="s">
        <v>86</v>
      </c>
      <c r="C7" s="156"/>
      <c r="D7" s="242"/>
      <c r="E7" s="242"/>
      <c r="F7" s="245" t="s">
        <v>94</v>
      </c>
    </row>
    <row r="8" spans="2:6" ht="18.75" customHeight="1">
      <c r="B8" s="163" t="s">
        <v>87</v>
      </c>
      <c r="C8" s="165"/>
      <c r="D8" s="243"/>
      <c r="E8" s="243"/>
      <c r="F8" s="246"/>
    </row>
    <row r="9" spans="2:6" ht="13.5">
      <c r="B9" s="235" t="s">
        <v>84</v>
      </c>
      <c r="C9" s="250" t="s">
        <v>81</v>
      </c>
      <c r="D9" s="242"/>
      <c r="E9" s="242"/>
      <c r="F9" s="247"/>
    </row>
    <row r="10" spans="2:6" ht="13.5">
      <c r="B10" s="236"/>
      <c r="C10" s="251"/>
      <c r="D10" s="244"/>
      <c r="E10" s="244"/>
      <c r="F10" s="245" t="s">
        <v>80</v>
      </c>
    </row>
    <row r="11" spans="2:6" ht="13.5">
      <c r="B11" s="236"/>
      <c r="C11" s="251"/>
      <c r="D11" s="244"/>
      <c r="E11" s="244"/>
      <c r="F11" s="246"/>
    </row>
    <row r="12" spans="2:6" ht="13.5">
      <c r="B12" s="236"/>
      <c r="C12" s="252"/>
      <c r="D12" s="243"/>
      <c r="E12" s="243"/>
      <c r="F12" s="247"/>
    </row>
    <row r="13" spans="2:6" ht="13.5">
      <c r="B13" s="236"/>
      <c r="C13" s="250" t="s">
        <v>88</v>
      </c>
      <c r="D13" s="242"/>
      <c r="E13" s="242"/>
      <c r="F13" s="246" t="s">
        <v>92</v>
      </c>
    </row>
    <row r="14" spans="2:6" ht="13.5">
      <c r="B14" s="236"/>
      <c r="C14" s="251"/>
      <c r="D14" s="244"/>
      <c r="E14" s="244"/>
      <c r="F14" s="246"/>
    </row>
    <row r="15" spans="2:6" ht="13.5">
      <c r="B15" s="236"/>
      <c r="C15" s="251"/>
      <c r="D15" s="244"/>
      <c r="E15" s="244"/>
      <c r="F15" s="248"/>
    </row>
    <row r="16" spans="2:6" ht="13.5">
      <c r="B16" s="236"/>
      <c r="C16" s="252"/>
      <c r="D16" s="243"/>
      <c r="E16" s="243"/>
      <c r="F16" s="249" t="s">
        <v>93</v>
      </c>
    </row>
    <row r="17" spans="2:6" ht="13.5">
      <c r="B17" s="236"/>
      <c r="C17" s="250" t="s">
        <v>82</v>
      </c>
      <c r="D17" s="242"/>
      <c r="E17" s="242"/>
      <c r="F17" s="246"/>
    </row>
    <row r="18" spans="2:6" ht="13.5">
      <c r="B18" s="236"/>
      <c r="C18" s="251"/>
      <c r="D18" s="244"/>
      <c r="E18" s="244"/>
      <c r="F18" s="246"/>
    </row>
    <row r="19" spans="2:6" ht="13.5">
      <c r="B19" s="236"/>
      <c r="C19" s="251"/>
      <c r="D19" s="244"/>
      <c r="E19" s="244"/>
      <c r="F19" s="245" t="s">
        <v>94</v>
      </c>
    </row>
    <row r="20" spans="2:6" ht="13.5">
      <c r="B20" s="236"/>
      <c r="C20" s="252"/>
      <c r="D20" s="243"/>
      <c r="E20" s="243"/>
      <c r="F20" s="246"/>
    </row>
    <row r="21" spans="2:6" ht="13.5">
      <c r="B21" s="236"/>
      <c r="C21" s="250" t="s">
        <v>83</v>
      </c>
      <c r="D21" s="242"/>
      <c r="E21" s="242"/>
      <c r="F21" s="247"/>
    </row>
    <row r="22" spans="2:6" ht="13.5">
      <c r="B22" s="236"/>
      <c r="C22" s="252"/>
      <c r="D22" s="243"/>
      <c r="E22" s="243"/>
      <c r="F22" s="246" t="s">
        <v>80</v>
      </c>
    </row>
    <row r="23" spans="2:6" ht="30" customHeight="1">
      <c r="B23" s="237"/>
      <c r="C23" s="99" t="s">
        <v>90</v>
      </c>
      <c r="D23" s="106">
        <f>SUM(D9:D22)</f>
        <v>0</v>
      </c>
      <c r="E23" s="106">
        <f>SUM(E9:E22)</f>
        <v>0</v>
      </c>
      <c r="F23" s="247"/>
    </row>
    <row r="24" spans="2:6" ht="30" customHeight="1">
      <c r="B24" s="161" t="s">
        <v>96</v>
      </c>
      <c r="C24" s="238"/>
      <c r="D24" s="106">
        <f>D6-D7-D23</f>
        <v>0</v>
      </c>
      <c r="E24" s="106">
        <f>E6-E7-E23</f>
        <v>0</v>
      </c>
      <c r="F24" s="152" t="s">
        <v>95</v>
      </c>
    </row>
  </sheetData>
  <sheetProtection/>
  <mergeCells count="26">
    <mergeCell ref="D7:D8"/>
    <mergeCell ref="B6:C6"/>
    <mergeCell ref="B7:C7"/>
    <mergeCell ref="B8:C8"/>
    <mergeCell ref="B4:C5"/>
    <mergeCell ref="B9:B23"/>
    <mergeCell ref="C9:C12"/>
    <mergeCell ref="C13:C16"/>
    <mergeCell ref="C21:C22"/>
    <mergeCell ref="C17:C20"/>
    <mergeCell ref="F7:F9"/>
    <mergeCell ref="F10:F12"/>
    <mergeCell ref="F13:F15"/>
    <mergeCell ref="F16:F18"/>
    <mergeCell ref="F19:F21"/>
    <mergeCell ref="F22:F23"/>
    <mergeCell ref="E7:E8"/>
    <mergeCell ref="B24:C24"/>
    <mergeCell ref="D9:D12"/>
    <mergeCell ref="E9:E12"/>
    <mergeCell ref="D13:D16"/>
    <mergeCell ref="E13:E16"/>
    <mergeCell ref="D17:D20"/>
    <mergeCell ref="D21:D22"/>
    <mergeCell ref="E17:E20"/>
    <mergeCell ref="E21:E2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3:M81"/>
  <sheetViews>
    <sheetView showGridLines="0" zoomScalePageLayoutView="0" workbookViewId="0" topLeftCell="A1">
      <selection activeCell="B59" sqref="B59"/>
    </sheetView>
  </sheetViews>
  <sheetFormatPr defaultColWidth="9.140625" defaultRowHeight="15"/>
  <sheetData>
    <row r="2" ht="15.75" thickBot="1"/>
    <row r="3" spans="2:10" ht="15">
      <c r="B3" s="253" t="s">
        <v>245</v>
      </c>
      <c r="C3" s="254"/>
      <c r="D3" s="254"/>
      <c r="E3" s="254"/>
      <c r="F3" s="254"/>
      <c r="G3" s="254"/>
      <c r="H3" s="254"/>
      <c r="I3" s="254"/>
      <c r="J3" s="255"/>
    </row>
    <row r="4" spans="2:10" ht="15">
      <c r="B4" s="256"/>
      <c r="C4" s="107"/>
      <c r="D4" s="107"/>
      <c r="E4" s="107"/>
      <c r="F4" s="107"/>
      <c r="G4" s="107"/>
      <c r="H4" s="107"/>
      <c r="I4" s="107"/>
      <c r="J4" s="257"/>
    </row>
    <row r="5" spans="2:10" ht="15">
      <c r="B5" s="256" t="s">
        <v>248</v>
      </c>
      <c r="C5" s="107"/>
      <c r="D5" s="107"/>
      <c r="E5" s="107"/>
      <c r="F5" s="107"/>
      <c r="G5" s="107"/>
      <c r="H5" s="107"/>
      <c r="I5" s="107"/>
      <c r="J5" s="257"/>
    </row>
    <row r="6" spans="2:10" ht="15">
      <c r="B6" s="256"/>
      <c r="C6" s="107"/>
      <c r="D6" s="107"/>
      <c r="E6" s="107"/>
      <c r="F6" s="107"/>
      <c r="G6" s="107"/>
      <c r="H6" s="107"/>
      <c r="I6" s="107"/>
      <c r="J6" s="257"/>
    </row>
    <row r="7" spans="2:10" ht="15">
      <c r="B7" s="258" t="s">
        <v>246</v>
      </c>
      <c r="C7" s="107"/>
      <c r="D7" s="107"/>
      <c r="E7" s="107"/>
      <c r="F7" s="107"/>
      <c r="G7" s="107"/>
      <c r="H7" s="107"/>
      <c r="I7" s="107"/>
      <c r="J7" s="257"/>
    </row>
    <row r="8" spans="2:10" ht="15">
      <c r="B8" s="256"/>
      <c r="C8" s="107"/>
      <c r="D8" s="107"/>
      <c r="E8" s="107"/>
      <c r="F8" s="107"/>
      <c r="G8" s="107"/>
      <c r="H8" s="107"/>
      <c r="I8" s="107"/>
      <c r="J8" s="257"/>
    </row>
    <row r="9" spans="2:10" ht="15">
      <c r="B9" s="256"/>
      <c r="C9" s="107"/>
      <c r="D9" s="107"/>
      <c r="E9" s="107"/>
      <c r="F9" s="107"/>
      <c r="G9" s="107"/>
      <c r="H9" s="107"/>
      <c r="I9" s="107"/>
      <c r="J9" s="257"/>
    </row>
    <row r="10" spans="2:10" ht="15">
      <c r="B10" s="256"/>
      <c r="C10" s="107"/>
      <c r="D10" s="107"/>
      <c r="E10" s="107"/>
      <c r="F10" s="107"/>
      <c r="G10" s="107"/>
      <c r="H10" s="107"/>
      <c r="I10" s="107"/>
      <c r="J10" s="257"/>
    </row>
    <row r="11" spans="2:10" ht="15">
      <c r="B11" s="256"/>
      <c r="C11" s="107"/>
      <c r="D11" s="107"/>
      <c r="E11" s="107"/>
      <c r="F11" s="107"/>
      <c r="G11" s="107"/>
      <c r="H11" s="107"/>
      <c r="I11" s="107"/>
      <c r="J11" s="257"/>
    </row>
    <row r="12" spans="2:10" ht="15">
      <c r="B12" s="256"/>
      <c r="C12" s="107"/>
      <c r="D12" s="107"/>
      <c r="E12" s="107"/>
      <c r="F12" s="107"/>
      <c r="G12" s="107"/>
      <c r="H12" s="107"/>
      <c r="I12" s="107"/>
      <c r="J12" s="257"/>
    </row>
    <row r="13" spans="2:10" ht="15">
      <c r="B13" s="256" t="s">
        <v>249</v>
      </c>
      <c r="C13" s="107"/>
      <c r="D13" s="107"/>
      <c r="E13" s="107"/>
      <c r="F13" s="107"/>
      <c r="G13" s="107"/>
      <c r="H13" s="107"/>
      <c r="I13" s="107"/>
      <c r="J13" s="257"/>
    </row>
    <row r="14" spans="2:10" ht="15">
      <c r="B14" s="259" t="s">
        <v>247</v>
      </c>
      <c r="C14" s="107"/>
      <c r="D14" s="107"/>
      <c r="E14" s="107"/>
      <c r="F14" s="107"/>
      <c r="G14" s="107"/>
      <c r="H14" s="107"/>
      <c r="I14" s="107"/>
      <c r="J14" s="257"/>
    </row>
    <row r="15" spans="2:10" ht="15">
      <c r="B15" s="256"/>
      <c r="C15" s="107"/>
      <c r="D15" s="107"/>
      <c r="E15" s="107"/>
      <c r="F15" s="107"/>
      <c r="G15" s="107"/>
      <c r="H15" s="107"/>
      <c r="I15" s="107"/>
      <c r="J15" s="257"/>
    </row>
    <row r="16" spans="2:10" ht="15">
      <c r="B16" s="256" t="s">
        <v>250</v>
      </c>
      <c r="C16" s="107"/>
      <c r="D16" s="107"/>
      <c r="E16" s="107"/>
      <c r="F16" s="107"/>
      <c r="G16" s="107"/>
      <c r="H16" s="107"/>
      <c r="I16" s="107"/>
      <c r="J16" s="257"/>
    </row>
    <row r="17" spans="2:10" ht="15">
      <c r="B17" s="259" t="s">
        <v>251</v>
      </c>
      <c r="C17" s="107"/>
      <c r="D17" s="107"/>
      <c r="E17" s="107"/>
      <c r="F17" s="107"/>
      <c r="G17" s="107"/>
      <c r="H17" s="107"/>
      <c r="I17" s="107"/>
      <c r="J17" s="257"/>
    </row>
    <row r="18" spans="2:10" ht="15">
      <c r="B18" s="256"/>
      <c r="C18" s="107"/>
      <c r="D18" s="107"/>
      <c r="E18" s="107"/>
      <c r="F18" s="107"/>
      <c r="G18" s="107"/>
      <c r="H18" s="107"/>
      <c r="I18" s="107"/>
      <c r="J18" s="257"/>
    </row>
    <row r="19" spans="2:10" ht="15.75" thickBot="1">
      <c r="B19" s="260"/>
      <c r="C19" s="261"/>
      <c r="D19" s="261"/>
      <c r="E19" s="261"/>
      <c r="F19" s="261"/>
      <c r="G19" s="261"/>
      <c r="H19" s="261"/>
      <c r="I19" s="261"/>
      <c r="J19" s="262"/>
    </row>
    <row r="20" ht="15">
      <c r="B20" s="133"/>
    </row>
    <row r="22" ht="15">
      <c r="B22" s="133" t="s">
        <v>258</v>
      </c>
    </row>
    <row r="23" spans="2:6" ht="15">
      <c r="B23" s="153"/>
      <c r="F23" s="153"/>
    </row>
    <row r="32" ht="15">
      <c r="B32" s="133"/>
    </row>
    <row r="33" ht="15">
      <c r="L33" s="133" t="s">
        <v>252</v>
      </c>
    </row>
    <row r="35" ht="15">
      <c r="B35" s="133"/>
    </row>
    <row r="36" ht="15">
      <c r="M36" t="s">
        <v>253</v>
      </c>
    </row>
    <row r="38" ht="15">
      <c r="M38" t="s">
        <v>256</v>
      </c>
    </row>
    <row r="39" ht="15">
      <c r="M39" t="s">
        <v>254</v>
      </c>
    </row>
    <row r="40" ht="15">
      <c r="M40" s="153" t="s">
        <v>257</v>
      </c>
    </row>
    <row r="43" ht="13.5">
      <c r="B43" t="s">
        <v>244</v>
      </c>
    </row>
    <row r="44" ht="13.5">
      <c r="B44" t="s">
        <v>255</v>
      </c>
    </row>
    <row r="48" ht="13.5">
      <c r="B48" t="s">
        <v>259</v>
      </c>
    </row>
    <row r="49" ht="13.5">
      <c r="B49" t="s">
        <v>260</v>
      </c>
    </row>
    <row r="51" ht="13.5">
      <c r="B51" t="s">
        <v>266</v>
      </c>
    </row>
    <row r="52" ht="13.5">
      <c r="B52" t="s">
        <v>261</v>
      </c>
    </row>
    <row r="53" ht="13.5">
      <c r="B53" t="s">
        <v>262</v>
      </c>
    </row>
    <row r="54" ht="13.5">
      <c r="B54" t="s">
        <v>263</v>
      </c>
    </row>
    <row r="55" ht="13.5">
      <c r="B55" t="s">
        <v>264</v>
      </c>
    </row>
    <row r="56" ht="13.5">
      <c r="B56" t="s">
        <v>265</v>
      </c>
    </row>
    <row r="59" ht="13.5">
      <c r="B59" s="133" t="s">
        <v>273</v>
      </c>
    </row>
    <row r="71" ht="13.5">
      <c r="B71" t="s">
        <v>267</v>
      </c>
    </row>
    <row r="72" ht="13.5">
      <c r="B72" t="s">
        <v>268</v>
      </c>
    </row>
    <row r="73" ht="13.5">
      <c r="B73" t="s">
        <v>269</v>
      </c>
    </row>
    <row r="75" ht="13.5">
      <c r="B75" t="s">
        <v>270</v>
      </c>
    </row>
    <row r="76" ht="13.5">
      <c r="B76" t="s">
        <v>271</v>
      </c>
    </row>
    <row r="77" ht="13.5">
      <c r="B77" t="s">
        <v>272</v>
      </c>
    </row>
    <row r="78" ht="13.5">
      <c r="B78" t="s">
        <v>274</v>
      </c>
    </row>
    <row r="79" ht="13.5">
      <c r="B79" t="s">
        <v>276</v>
      </c>
    </row>
    <row r="80" ht="13.5">
      <c r="B80" t="s">
        <v>277</v>
      </c>
    </row>
    <row r="81" ht="13.5">
      <c r="B81" t="s">
        <v>275</v>
      </c>
    </row>
  </sheetData>
  <sheetProtection/>
  <hyperlinks>
    <hyperlink ref="B7" r:id="rId1" display="http://profile.dreamgate.gr.jp/consul/pro/vspirits"/>
    <hyperlink ref="M40" r:id="rId2" display="http://p.tl/85qP"/>
  </hyperlinks>
  <printOptions/>
  <pageMargins left="0.7086614173228347" right="0.7086614173228347" top="0.7480314960629921" bottom="0.7480314960629921" header="0.31496062992125984" footer="0.31496062992125984"/>
  <pageSetup orientation="landscape" paperSize="9" scale="80"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中野裕哲</dc:creator>
  <cp:keywords/>
  <dc:description/>
  <cp:lastModifiedBy>中野裕哲</cp:lastModifiedBy>
  <cp:lastPrinted>2013-01-27T04:47:31Z</cp:lastPrinted>
  <dcterms:created xsi:type="dcterms:W3CDTF">2010-03-18T02:31:06Z</dcterms:created>
  <dcterms:modified xsi:type="dcterms:W3CDTF">2016-01-16T15:16:26Z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